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K:\Roads Programme\2026\Final Draft - March 2026\"/>
    </mc:Choice>
  </mc:AlternateContent>
  <xr:revisionPtr revIDLastSave="0" documentId="13_ncr:1_{63C17465-0E5B-4FB6-A741-02C63709924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ppendix 2A" sheetId="1" r:id="rId1"/>
    <sheet name="Appendix 2B" sheetId="3" r:id="rId2"/>
    <sheet name="Appendix 2C" sheetId="4" r:id="rId3"/>
    <sheet name="Appendix 2D" sheetId="5" r:id="rId4"/>
    <sheet name="Appendix 2E" sheetId="7" r:id="rId5"/>
    <sheet name="Appendix 2F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7" l="1"/>
  <c r="E12" i="5"/>
  <c r="E17" i="5" s="1"/>
  <c r="E11" i="5"/>
  <c r="E43" i="4"/>
  <c r="E47" i="4" s="1"/>
  <c r="E19" i="4"/>
  <c r="C43" i="4"/>
  <c r="B33" i="3"/>
  <c r="B14" i="3"/>
  <c r="C21" i="9"/>
  <c r="B43" i="4"/>
  <c r="B19" i="4"/>
  <c r="C14" i="3"/>
  <c r="C33" i="3"/>
  <c r="E33" i="3"/>
  <c r="E14" i="3"/>
  <c r="E29" i="5"/>
  <c r="E37" i="3" l="1"/>
  <c r="B35" i="3"/>
  <c r="B45" i="4"/>
  <c r="C19" i="4"/>
  <c r="C45" i="4" s="1"/>
  <c r="D19" i="9" l="1"/>
  <c r="C35" i="3" l="1"/>
  <c r="E13" i="7" l="1"/>
  <c r="E16" i="7" s="1"/>
</calcChain>
</file>

<file path=xl/sharedStrings.xml><?xml version="1.0" encoding="utf-8"?>
<sst xmlns="http://schemas.openxmlformats.org/spreadsheetml/2006/main" count="255" uniqueCount="150">
  <si>
    <t>APPENDIX 2A</t>
  </si>
  <si>
    <t>NATIONAL PRIMARY ROAD MAINTENANCE</t>
  </si>
  <si>
    <t xml:space="preserve">SLIGO/DRUMCLIFF MUNICIPAL DISTRICT </t>
  </si>
  <si>
    <t>National Primary Ordinary Maintenance</t>
  </si>
  <si>
    <t>Road No.</t>
  </si>
  <si>
    <t>Description</t>
  </si>
  <si>
    <t>Allocation €</t>
  </si>
  <si>
    <t>N4,N15,N16 Sligo/Drumcliff MD</t>
  </si>
  <si>
    <t>General Maintenance</t>
  </si>
  <si>
    <t>National Primary Winter Maintenance</t>
  </si>
  <si>
    <t>Winter Maintenance</t>
  </si>
  <si>
    <t xml:space="preserve">NATIONAL SECONDARY ROAD MAINTENANCE </t>
  </si>
  <si>
    <t xml:space="preserve">SLIGO/DRUMCLIFF  DISTRICT </t>
  </si>
  <si>
    <t>National Secondary Ordinary Maintenance</t>
  </si>
  <si>
    <t>N59 Belladrehid – Ballisodare -Corhownagh Church</t>
  </si>
  <si>
    <t>National Secondary Winter Maintenance</t>
  </si>
  <si>
    <t>APPENDIX 2B</t>
  </si>
  <si>
    <t xml:space="preserve">RESTORATION MAINTENANCE/SUPPLEMENTARY RESTORATION MAINTENANCE </t>
  </si>
  <si>
    <t>Regional Roads</t>
  </si>
  <si>
    <t>Location</t>
  </si>
  <si>
    <t>Length (m)</t>
  </si>
  <si>
    <t>Work Type</t>
  </si>
  <si>
    <t>Allocation (€)</t>
  </si>
  <si>
    <t>R287</t>
  </si>
  <si>
    <t>Lahanagh</t>
  </si>
  <si>
    <t>RM</t>
  </si>
  <si>
    <t>R292</t>
  </si>
  <si>
    <t>Culleenduff</t>
  </si>
  <si>
    <t>R286</t>
  </si>
  <si>
    <t>Ballure</t>
  </si>
  <si>
    <t>R278</t>
  </si>
  <si>
    <t>Deerpark</t>
  </si>
  <si>
    <t>R279</t>
  </si>
  <si>
    <t>Mullaghmore</t>
  </si>
  <si>
    <t>No. of Schemes</t>
  </si>
  <si>
    <t>Total</t>
  </si>
  <si>
    <t>Local Roads</t>
  </si>
  <si>
    <t>L 6102</t>
  </si>
  <si>
    <t>Glen</t>
  </si>
  <si>
    <t>L 2101</t>
  </si>
  <si>
    <t>Ardcotten</t>
  </si>
  <si>
    <t>L7509</t>
  </si>
  <si>
    <t>Cloverhill</t>
  </si>
  <si>
    <t>L-3305</t>
  </si>
  <si>
    <t>Coolbeg</t>
  </si>
  <si>
    <t>L-74031</t>
  </si>
  <si>
    <t>Keelty</t>
  </si>
  <si>
    <t>L-3205</t>
  </si>
  <si>
    <t>Derrylehan</t>
  </si>
  <si>
    <t>L-3208</t>
  </si>
  <si>
    <t>Kilmacannon</t>
  </si>
  <si>
    <t>L-3403</t>
  </si>
  <si>
    <t>Cloonmull</t>
  </si>
  <si>
    <t>Total No of Schemes</t>
  </si>
  <si>
    <t>Total Restoration Maintenance/Supplementary Restoration Maintenance allocation</t>
  </si>
  <si>
    <t>APPENDIX 2C</t>
  </si>
  <si>
    <t xml:space="preserve">SLIGO/DRUMCLIFFE MUNICIPAL DISTRICT </t>
  </si>
  <si>
    <t xml:space="preserve">R284 </t>
  </si>
  <si>
    <t>Doonamurray</t>
  </si>
  <si>
    <t>RI</t>
  </si>
  <si>
    <t>Doonally</t>
  </si>
  <si>
    <t>Hazelwood Demense</t>
  </si>
  <si>
    <t>L-7520</t>
  </si>
  <si>
    <t>Kellystown</t>
  </si>
  <si>
    <t>L-61013</t>
  </si>
  <si>
    <t>Knoxspark</t>
  </si>
  <si>
    <t>L-36041</t>
  </si>
  <si>
    <t>Belladrihid</t>
  </si>
  <si>
    <t>L-7606</t>
  </si>
  <si>
    <t>Killross</t>
  </si>
  <si>
    <t>L-6102</t>
  </si>
  <si>
    <t>Glen Coney Lane</t>
  </si>
  <si>
    <t>L-7609</t>
  </si>
  <si>
    <t>Main St. Collooney</t>
  </si>
  <si>
    <t>Cartronmore</t>
  </si>
  <si>
    <t>L-3302</t>
  </si>
  <si>
    <t>Munninane Lissadell</t>
  </si>
  <si>
    <t>L-7311</t>
  </si>
  <si>
    <t>Lower Rosses</t>
  </si>
  <si>
    <t>Ardtermon</t>
  </si>
  <si>
    <t>L-3104</t>
  </si>
  <si>
    <t>Creevymore</t>
  </si>
  <si>
    <t xml:space="preserve">L-7205 </t>
  </si>
  <si>
    <t>Kiltykere</t>
  </si>
  <si>
    <t>L-7214</t>
  </si>
  <si>
    <t>Doonshaskin</t>
  </si>
  <si>
    <t>L-3405</t>
  </si>
  <si>
    <t>Tully</t>
  </si>
  <si>
    <t>Total Restoration Improvement allocation</t>
  </si>
  <si>
    <t>APPENDIX 2D</t>
  </si>
  <si>
    <t>Regional Road Maintenance (see breakdown below)</t>
  </si>
  <si>
    <t>Bridge Improvement/Strengthening</t>
  </si>
  <si>
    <t>Contingencies</t>
  </si>
  <si>
    <t>Non National Roads Maintenance/Repairs (Grange/Drumcliffe)</t>
  </si>
  <si>
    <t xml:space="preserve">Non National Roads Maintenance/Repairs (Collooney/Ballysadare) </t>
  </si>
  <si>
    <t>Winter Maintenance / Emergency Works</t>
  </si>
  <si>
    <t>Mechanical Survey of Roads/PSCI Surveys</t>
  </si>
  <si>
    <t>Quality Control Testing</t>
  </si>
  <si>
    <t>Footpath Enhancement</t>
  </si>
  <si>
    <t>Regional Road Maintenance Breakdown of €134,273</t>
  </si>
  <si>
    <t>Leitrim Border via Colgagh</t>
  </si>
  <si>
    <t>Cliffoney – Mullaghmore</t>
  </si>
  <si>
    <t>R284</t>
  </si>
  <si>
    <t>Carraroe – North of Sooey</t>
  </si>
  <si>
    <t>Borough Boundary, Sligo – Leitrim Co. Boundary</t>
  </si>
  <si>
    <t>Carraroe – Co. Boundary, Dromahair</t>
  </si>
  <si>
    <t>R290</t>
  </si>
  <si>
    <t>Ballisodare – Collooney – Ballygawley – Ballintogher</t>
  </si>
  <si>
    <t>R291</t>
  </si>
  <si>
    <t>City Boundary, Sligo – Rosses Point</t>
  </si>
  <si>
    <t>Strandhill – Ballydrehid</t>
  </si>
  <si>
    <t>APPENDIX 2E</t>
  </si>
  <si>
    <t>LOCAL ROAD MAINTENANCE 2025</t>
  </si>
  <si>
    <t>The budget for Local Road Maintenance for Sligo/Drumcliff Municipal District is €254,100</t>
  </si>
  <si>
    <t>Engineering Area</t>
  </si>
  <si>
    <t>Road Group</t>
  </si>
  <si>
    <t>Estimate €</t>
  </si>
  <si>
    <t>Sligo/Drumcliffe</t>
  </si>
  <si>
    <t>Raghly – Grange – Bunduff</t>
  </si>
  <si>
    <t>Lissadell – Corwillick – Rosses Point</t>
  </si>
  <si>
    <t>Collooney/Ballysadare</t>
  </si>
  <si>
    <t>Strandhill - Ballintogher</t>
  </si>
  <si>
    <t xml:space="preserve">Group Total </t>
  </si>
  <si>
    <t>Councillors proposals</t>
  </si>
  <si>
    <t>Roads Overheads</t>
  </si>
  <si>
    <t>In addition it is proposed to provide €20,000 Countywide for the treatment of Japanese Knotweed</t>
  </si>
  <si>
    <t>APPENDIX 2F</t>
  </si>
  <si>
    <t>Ballygawley</t>
  </si>
  <si>
    <t>Provide gulleys and positive drainage to stream or soakaway</t>
  </si>
  <si>
    <t>Approximately 50m of drainage, four number gulleys and an outlet</t>
  </si>
  <si>
    <t>L-3203</t>
  </si>
  <si>
    <t>Cloontyprocklis</t>
  </si>
  <si>
    <t>Remove existing culvert crossing road and install new pipe culvert</t>
  </si>
  <si>
    <t xml:space="preserve">remove existing damaged pipework along verge and replace with 100m positive drainage </t>
  </si>
  <si>
    <t>L-7105</t>
  </si>
  <si>
    <t>Cashegal</t>
  </si>
  <si>
    <t>Remove &amp; Replace 2No collasped culverts</t>
  </si>
  <si>
    <t>L-7418</t>
  </si>
  <si>
    <t>Lisduff</t>
  </si>
  <si>
    <t>Adjust verge &amp; storm water drainage</t>
  </si>
  <si>
    <t xml:space="preserve">Total No of Schemes </t>
  </si>
  <si>
    <t>The allocation of Restoration Improvement for Sligo/Drumcliff Municipal District is €2,844,183.5</t>
  </si>
  <si>
    <t>The allocation for Restoration Maintenance/Supplementary Restoration Maintenance for Sligo/Drumcliff Municipal District is €659,278.8</t>
  </si>
  <si>
    <t>The allocation of Discretionary Grant for Sligo/Drumlciff Municipal District is €496,125 &amp; is distributed as follows:</t>
  </si>
  <si>
    <t>DISCRETIONARY GRANT 2026</t>
  </si>
  <si>
    <t>The allocation of the Drainage Grant for Sligo/Drumcliff Municipal District is €110,000</t>
  </si>
  <si>
    <t>5 x €17,000</t>
  </si>
  <si>
    <t>DRAINAGE GRANT 2026</t>
  </si>
  <si>
    <t>RESTORATION IMPROVEMENT PROGRAMME 2026</t>
  </si>
  <si>
    <t xml:space="preserve">PROGRAMME 2026-SLIGO/DRUMCLIFFE MUNICIPAL 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</si>
</sst>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&quot;€&quot;#,##0.00"/>
    <numFmt numFmtId="165" formatCode="&quot;€&quot;#,##0"/>
    <numFmt numFmtId="166" formatCode="#,##0_ ;\-#,##0\ "/>
    <numFmt numFmtId="167" formatCode="_-* #,##0_-;\-* #,##0_-;_-* &quot;-&quot;??_-;_-@_-"/>
    <numFmt numFmtId="168" formatCode="_-[$€-2]\ * #,##0.00_-;\-[$€-2]\ * #,##0.00_-;_-[$€-2]\ 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Roboto"/>
    </font>
    <font>
      <b/>
      <sz val="11"/>
      <color theme="1"/>
      <name val="Roboto"/>
    </font>
    <font>
      <sz val="11"/>
      <color theme="1"/>
      <name val="Roboto"/>
    </font>
    <font>
      <sz val="11"/>
      <name val="Roboto"/>
    </font>
    <font>
      <sz val="10"/>
      <name val="Arial"/>
      <family val="2"/>
    </font>
    <font>
      <b/>
      <sz val="14"/>
      <color theme="1"/>
      <name val="Roboto"/>
    </font>
    <font>
      <b/>
      <sz val="11"/>
      <color theme="1" tint="4.9989318521683403E-2"/>
      <name val="Roboto"/>
    </font>
    <font>
      <sz val="11"/>
      <color theme="1"/>
      <name val="Calibri"/>
      <family val="2"/>
      <scheme val="minor"/>
    </font>
    <font>
      <sz val="11"/>
      <color rgb="FF000000"/>
      <name val="Roboto"/>
    </font>
    <font>
      <b/>
      <sz val="14"/>
      <color rgb="FF000000"/>
      <name val="Roboto"/>
    </font>
    <font>
      <b/>
      <u/>
      <sz val="11"/>
      <color rgb="FF000000"/>
      <name val="Roboto"/>
    </font>
    <font>
      <b/>
      <sz val="11"/>
      <color rgb="FF000000"/>
      <name val="Roboto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Roboto"/>
    </font>
    <font>
      <sz val="11"/>
      <name val="Calibri"/>
      <family val="2"/>
      <scheme val="minor"/>
    </font>
    <font>
      <b/>
      <u/>
      <sz val="11"/>
      <name val="Roboto"/>
    </font>
    <font>
      <b/>
      <sz val="14"/>
      <name val="Roboto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0" fillId="0" borderId="0" xfId="0" applyNumberFormat="1"/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0" fillId="0" borderId="0" xfId="0" applyNumberFormat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0" fontId="12" fillId="0" borderId="0" xfId="0" applyFont="1" applyAlignment="1">
      <alignment horizontal="center" vertical="center"/>
    </xf>
    <xf numFmtId="0" fontId="10" fillId="0" borderId="7" xfId="0" applyFont="1" applyBorder="1"/>
    <xf numFmtId="0" fontId="15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0" fillId="0" borderId="2" xfId="0" applyFont="1" applyBorder="1"/>
    <xf numFmtId="165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3" borderId="14" xfId="0" applyFont="1" applyFill="1" applyBorder="1" applyAlignment="1">
      <alignment horizontal="center"/>
    </xf>
    <xf numFmtId="4" fontId="13" fillId="3" borderId="16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3" fillId="3" borderId="15" xfId="0" applyFont="1" applyFill="1" applyBorder="1" applyAlignment="1">
      <alignment horizontal="center"/>
    </xf>
    <xf numFmtId="0" fontId="10" fillId="0" borderId="12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3" borderId="15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vertical="center"/>
    </xf>
    <xf numFmtId="165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165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165" fontId="13" fillId="0" borderId="0" xfId="0" applyNumberFormat="1" applyFont="1" applyAlignment="1">
      <alignment horizontal="left"/>
    </xf>
    <xf numFmtId="3" fontId="13" fillId="0" borderId="3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10" xfId="0" applyFont="1" applyBorder="1"/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" xfId="0" applyFont="1" applyBorder="1"/>
    <xf numFmtId="0" fontId="13" fillId="3" borderId="14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0" fillId="0" borderId="0" xfId="0" applyFont="1" applyAlignment="1">
      <alignment wrapText="1"/>
    </xf>
    <xf numFmtId="0" fontId="10" fillId="0" borderId="7" xfId="0" applyFont="1" applyBorder="1"/>
    <xf numFmtId="0" fontId="13" fillId="3" borderId="15" xfId="0" applyFont="1" applyFill="1" applyBorder="1" applyAlignment="1">
      <alignment horizontal="center"/>
    </xf>
    <xf numFmtId="0" fontId="10" fillId="0" borderId="2" xfId="0" applyFont="1" applyBorder="1"/>
    <xf numFmtId="0" fontId="15" fillId="0" borderId="2" xfId="0" applyFont="1" applyBorder="1"/>
    <xf numFmtId="0" fontId="10" fillId="2" borderId="0" xfId="0" applyFont="1" applyFill="1" applyAlignment="1">
      <alignment horizontal="left" wrapText="1"/>
    </xf>
    <xf numFmtId="0" fontId="10" fillId="0" borderId="9" xfId="0" applyFont="1" applyBorder="1" applyAlignment="1">
      <alignment horizontal="left"/>
    </xf>
    <xf numFmtId="0" fontId="15" fillId="0" borderId="10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32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/>
    </xf>
    <xf numFmtId="0" fontId="16" fillId="4" borderId="15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 wrapText="1"/>
    </xf>
    <xf numFmtId="4" fontId="16" fillId="4" borderId="16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7" fontId="5" fillId="0" borderId="8" xfId="3" applyNumberFormat="1" applyFont="1" applyFill="1" applyBorder="1" applyAlignment="1">
      <alignment horizontal="right" vertical="center" wrapText="1"/>
    </xf>
    <xf numFmtId="167" fontId="17" fillId="0" borderId="0" xfId="0" applyNumberFormat="1" applyFont="1"/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67" fontId="5" fillId="0" borderId="11" xfId="3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right" wrapText="1"/>
    </xf>
    <xf numFmtId="165" fontId="16" fillId="0" borderId="0" xfId="0" applyNumberFormat="1" applyFont="1" applyAlignment="1">
      <alignment horizontal="right"/>
    </xf>
    <xf numFmtId="165" fontId="17" fillId="0" borderId="0" xfId="0" applyNumberFormat="1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165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6" fillId="3" borderId="34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center" wrapText="1"/>
    </xf>
    <xf numFmtId="4" fontId="16" fillId="3" borderId="36" xfId="0" applyNumberFormat="1" applyFont="1" applyFill="1" applyBorder="1" applyAlignment="1">
      <alignment horizontal="center"/>
    </xf>
    <xf numFmtId="0" fontId="5" fillId="0" borderId="7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166" fontId="5" fillId="0" borderId="8" xfId="2" applyNumberFormat="1" applyFont="1" applyFill="1" applyBorder="1" applyAlignment="1">
      <alignment horizontal="right" vertical="top" wrapText="1"/>
    </xf>
    <xf numFmtId="166" fontId="17" fillId="0" borderId="0" xfId="0" applyNumberFormat="1" applyFont="1"/>
    <xf numFmtId="0" fontId="5" fillId="0" borderId="1" xfId="0" applyFont="1" applyBorder="1"/>
    <xf numFmtId="0" fontId="5" fillId="0" borderId="9" xfId="0" applyFont="1" applyBorder="1"/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166" fontId="5" fillId="0" borderId="11" xfId="2" applyNumberFormat="1" applyFont="1" applyFill="1" applyBorder="1" applyAlignment="1">
      <alignment horizontal="right" vertical="top" wrapText="1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5" borderId="34" xfId="0" applyFont="1" applyFill="1" applyBorder="1" applyAlignment="1">
      <alignment horizontal="center"/>
    </xf>
    <xf numFmtId="0" fontId="16" fillId="5" borderId="35" xfId="0" applyFont="1" applyFill="1" applyBorder="1" applyAlignment="1">
      <alignment horizontal="center"/>
    </xf>
    <xf numFmtId="0" fontId="16" fillId="5" borderId="35" xfId="0" applyFont="1" applyFill="1" applyBorder="1" applyAlignment="1">
      <alignment horizontal="center" wrapText="1"/>
    </xf>
    <xf numFmtId="4" fontId="16" fillId="5" borderId="36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7" fontId="5" fillId="0" borderId="8" xfId="3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7" fontId="5" fillId="0" borderId="8" xfId="3" applyNumberFormat="1" applyFont="1" applyFill="1" applyBorder="1" applyAlignment="1">
      <alignment horizontal="left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67" fontId="5" fillId="0" borderId="11" xfId="3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7" fontId="5" fillId="0" borderId="0" xfId="3" applyNumberFormat="1" applyFont="1" applyFill="1" applyBorder="1" applyAlignment="1">
      <alignment horizontal="left"/>
    </xf>
    <xf numFmtId="165" fontId="16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167" fontId="5" fillId="0" borderId="0" xfId="0" applyNumberFormat="1" applyFont="1"/>
    <xf numFmtId="0" fontId="19" fillId="0" borderId="0" xfId="0" applyFont="1" applyAlignment="1">
      <alignment horizontal="center"/>
    </xf>
    <xf numFmtId="0" fontId="17" fillId="0" borderId="0" xfId="0" applyFont="1" applyFill="1"/>
    <xf numFmtId="0" fontId="5" fillId="0" borderId="0" xfId="0" applyFont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 wrapText="1"/>
    </xf>
    <xf numFmtId="4" fontId="16" fillId="3" borderId="26" xfId="0" applyNumberFormat="1" applyFont="1" applyFill="1" applyBorder="1" applyAlignment="1">
      <alignment horizontal="center" vertical="center"/>
    </xf>
    <xf numFmtId="164" fontId="17" fillId="0" borderId="0" xfId="0" applyNumberFormat="1" applyFont="1" applyFill="1"/>
    <xf numFmtId="0" fontId="5" fillId="0" borderId="1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168" fontId="17" fillId="0" borderId="0" xfId="0" applyNumberFormat="1" applyFont="1" applyFill="1"/>
    <xf numFmtId="0" fontId="5" fillId="0" borderId="40" xfId="0" applyFont="1" applyBorder="1" applyAlignment="1">
      <alignment horizontal="left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166" fontId="5" fillId="0" borderId="41" xfId="2" applyNumberFormat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left"/>
    </xf>
    <xf numFmtId="0" fontId="5" fillId="0" borderId="45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center" vertical="center"/>
    </xf>
    <xf numFmtId="166" fontId="5" fillId="0" borderId="46" xfId="2" applyNumberFormat="1" applyFont="1" applyFill="1" applyBorder="1" applyAlignment="1">
      <alignment horizontal="center" vertical="center"/>
    </xf>
    <xf numFmtId="166" fontId="17" fillId="0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166" fontId="5" fillId="0" borderId="0" xfId="2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 wrapText="1"/>
    </xf>
    <xf numFmtId="4" fontId="16" fillId="3" borderId="39" xfId="0" applyNumberFormat="1" applyFont="1" applyFill="1" applyBorder="1" applyAlignment="1">
      <alignment horizontal="center" vertical="center"/>
    </xf>
    <xf numFmtId="168" fontId="17" fillId="0" borderId="0" xfId="0" applyNumberFormat="1" applyFont="1"/>
    <xf numFmtId="166" fontId="5" fillId="0" borderId="41" xfId="2" applyNumberFormat="1" applyFont="1" applyFill="1" applyBorder="1" applyAlignment="1">
      <alignment horizontal="right" vertical="center"/>
    </xf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3" fontId="5" fillId="0" borderId="27" xfId="0" applyNumberFormat="1" applyFont="1" applyBorder="1" applyAlignment="1">
      <alignment horizontal="right"/>
    </xf>
    <xf numFmtId="3" fontId="5" fillId="0" borderId="28" xfId="0" applyNumberFormat="1" applyFont="1" applyBorder="1" applyAlignment="1">
      <alignment horizontal="right"/>
    </xf>
    <xf numFmtId="3" fontId="17" fillId="0" borderId="0" xfId="0" applyNumberFormat="1" applyFont="1"/>
    <xf numFmtId="0" fontId="5" fillId="0" borderId="29" xfId="0" applyFont="1" applyBorder="1"/>
    <xf numFmtId="0" fontId="5" fillId="0" borderId="30" xfId="0" applyFont="1" applyBorder="1"/>
    <xf numFmtId="0" fontId="5" fillId="0" borderId="30" xfId="0" applyFont="1" applyBorder="1" applyAlignment="1">
      <alignment horizontal="center"/>
    </xf>
    <xf numFmtId="3" fontId="5" fillId="0" borderId="31" xfId="0" applyNumberFormat="1" applyFont="1" applyBorder="1" applyAlignment="1">
      <alignment horizontal="right"/>
    </xf>
    <xf numFmtId="0" fontId="5" fillId="0" borderId="22" xfId="0" applyFont="1" applyBorder="1"/>
    <xf numFmtId="0" fontId="5" fillId="0" borderId="22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3" fontId="5" fillId="0" borderId="43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 vertical="center"/>
    </xf>
    <xf numFmtId="3" fontId="17" fillId="0" borderId="0" xfId="0" applyNumberFormat="1" applyFont="1" applyFill="1"/>
    <xf numFmtId="0" fontId="17" fillId="0" borderId="0" xfId="0" applyFont="1" applyAlignment="1">
      <alignment horizontal="right"/>
    </xf>
    <xf numFmtId="3" fontId="16" fillId="0" borderId="0" xfId="0" applyNumberFormat="1" applyFont="1" applyAlignment="1">
      <alignment horizontal="center"/>
    </xf>
    <xf numFmtId="0" fontId="16" fillId="0" borderId="0" xfId="0" applyFont="1" applyAlignment="1">
      <alignment vertical="center" wrapText="1"/>
    </xf>
    <xf numFmtId="165" fontId="16" fillId="0" borderId="0" xfId="0" applyNumberFormat="1" applyFont="1" applyAlignment="1">
      <alignment horizontal="right" vertical="top"/>
    </xf>
    <xf numFmtId="165" fontId="17" fillId="0" borderId="0" xfId="0" applyNumberFormat="1" applyFont="1" applyFill="1"/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</cellXfs>
  <cellStyles count="4">
    <cellStyle name="Comma" xfId="3" builtinId="3"/>
    <cellStyle name="Currency" xfId="2" builtinId="4"/>
    <cellStyle name="Normal" xfId="0" builtinId="0"/>
    <cellStyle name="Normal 2" xfId="1" xr:uid="{00000000-0005-0000-0000-000001000000}"/>
  </cellStyles>
  <dxfs count="3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46" displayName="Table46" ref="A7:C8" totalsRowShown="0" headerRowDxfId="31" dataDxfId="29" headerRowBorderDxfId="30" tableBorderDxfId="28" totalsRowBorderDxfId="27" dataCellStyle="Normal">
  <tableColumns count="3">
    <tableColumn id="1" xr3:uid="{00000000-0010-0000-0000-000001000000}" name="Road No." dataDxfId="26" dataCellStyle="Normal"/>
    <tableColumn id="2" xr3:uid="{00000000-0010-0000-0000-000002000000}" name="Description" dataDxfId="25" dataCellStyle="Normal"/>
    <tableColumn id="3" xr3:uid="{00000000-0010-0000-0000-000003000000}" name="Allocation €" dataDxfId="24"/>
  </tableColumns>
  <tableStyleInfo name="TableStyleLight8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467" displayName="Table467" ref="A20:C21" totalsRowShown="0" headerRowDxfId="23" dataDxfId="21" headerRowBorderDxfId="22" tableBorderDxfId="20" totalsRowBorderDxfId="19" dataCellStyle="Normal">
  <tableColumns count="3">
    <tableColumn id="1" xr3:uid="{00000000-0010-0000-0100-000001000000}" name="Road No." dataDxfId="18" dataCellStyle="Normal"/>
    <tableColumn id="2" xr3:uid="{00000000-0010-0000-0100-000002000000}" name="Description" dataDxfId="17"/>
    <tableColumn id="3" xr3:uid="{00000000-0010-0000-0100-000003000000}" name="Allocation €" dataDxfId="16"/>
  </tableColumns>
  <tableStyleInfo name="TableStyleLight8" showFirstColumn="0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4678" displayName="Table4678" ref="A25:C26" totalsRowShown="0" headerRowDxfId="15" dataDxfId="13" headerRowBorderDxfId="14" tableBorderDxfId="12" totalsRowBorderDxfId="11" dataCellStyle="Normal">
  <tableColumns count="3">
    <tableColumn id="1" xr3:uid="{00000000-0010-0000-0200-000001000000}" name="Road No." dataDxfId="10" dataCellStyle="Normal"/>
    <tableColumn id="2" xr3:uid="{00000000-0010-0000-0200-000002000000}" name="Description" dataDxfId="9" dataCellStyle="Normal"/>
    <tableColumn id="3" xr3:uid="{00000000-0010-0000-0200-000003000000}" name="Allocation €" dataDxfId="8"/>
  </tableColumns>
  <tableStyleInfo name="TableStyleLight8" showFirstColumn="0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46782" displayName="Table46782" ref="A12:C13" totalsRowShown="0" headerRowDxfId="7" dataDxfId="5" headerRowBorderDxfId="6" tableBorderDxfId="4" totalsRowBorderDxfId="3" dataCellStyle="Normal">
  <tableColumns count="3">
    <tableColumn id="1" xr3:uid="{00000000-0010-0000-0300-000001000000}" name="Road No." dataDxfId="2" dataCellStyle="Normal"/>
    <tableColumn id="2" xr3:uid="{00000000-0010-0000-0300-000002000000}" name="Description" dataDxfId="1" dataCellStyle="Normal"/>
    <tableColumn id="3" xr3:uid="{00000000-0010-0000-0300-000003000000}" name="Allocation €" dataDxfId="0"/>
  </tableColumns>
  <tableStyleInfo name="TableStyleLight8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112"/>
  <sheetViews>
    <sheetView zoomScaleNormal="100" zoomScalePageLayoutView="85" workbookViewId="0">
      <pane ySplit="4" topLeftCell="A5" activePane="bottomLeft" state="frozen"/>
      <selection pane="bottomLeft" activeCell="I21" sqref="I21"/>
    </sheetView>
  </sheetViews>
  <sheetFormatPr defaultRowHeight="15" x14ac:dyDescent="0.25"/>
  <cols>
    <col min="1" max="1" width="27" customWidth="1"/>
    <col min="2" max="2" width="31.140625" customWidth="1"/>
    <col min="3" max="3" width="24.85546875" customWidth="1"/>
  </cols>
  <sheetData>
    <row r="1" spans="1:7" ht="20.25" x14ac:dyDescent="0.35">
      <c r="A1" s="52" t="s">
        <v>0</v>
      </c>
      <c r="B1" s="53"/>
      <c r="C1" s="53"/>
    </row>
    <row r="2" spans="1:7" x14ac:dyDescent="0.25">
      <c r="A2" s="4"/>
      <c r="B2" s="5"/>
      <c r="C2" s="5"/>
    </row>
    <row r="3" spans="1:7" ht="16.5" x14ac:dyDescent="0.3">
      <c r="A3" s="14"/>
      <c r="B3" s="1" t="s">
        <v>1</v>
      </c>
      <c r="C3" s="14"/>
    </row>
    <row r="4" spans="1:7" ht="16.5" x14ac:dyDescent="0.3">
      <c r="A4" s="14"/>
      <c r="B4" s="1" t="s">
        <v>2</v>
      </c>
      <c r="C4" s="14"/>
    </row>
    <row r="5" spans="1:7" ht="16.5" x14ac:dyDescent="0.3">
      <c r="A5" s="2" t="s">
        <v>3</v>
      </c>
      <c r="B5" s="14"/>
      <c r="C5" s="14"/>
    </row>
    <row r="6" spans="1:7" ht="16.5" x14ac:dyDescent="0.3">
      <c r="A6" s="2"/>
      <c r="B6" s="14"/>
      <c r="C6" s="14"/>
    </row>
    <row r="7" spans="1:7" x14ac:dyDescent="0.25">
      <c r="A7" s="7" t="s">
        <v>4</v>
      </c>
      <c r="B7" s="8" t="s">
        <v>5</v>
      </c>
      <c r="C7" s="9" t="s">
        <v>6</v>
      </c>
    </row>
    <row r="8" spans="1:7" ht="33" x14ac:dyDescent="0.25">
      <c r="A8" s="11" t="s">
        <v>7</v>
      </c>
      <c r="B8" s="12" t="s">
        <v>8</v>
      </c>
      <c r="C8" s="50">
        <v>72850</v>
      </c>
      <c r="G8" s="6"/>
    </row>
    <row r="9" spans="1:7" ht="16.5" x14ac:dyDescent="0.3">
      <c r="A9" s="54"/>
      <c r="B9" s="54"/>
      <c r="C9" s="54"/>
    </row>
    <row r="10" spans="1:7" ht="16.5" x14ac:dyDescent="0.3">
      <c r="A10" s="2" t="s">
        <v>9</v>
      </c>
      <c r="B10" s="14"/>
      <c r="C10" s="14"/>
    </row>
    <row r="11" spans="1:7" ht="16.5" x14ac:dyDescent="0.3">
      <c r="A11" s="14"/>
      <c r="B11" s="14"/>
      <c r="C11" s="14"/>
    </row>
    <row r="12" spans="1:7" x14ac:dyDescent="0.25">
      <c r="A12" s="7" t="s">
        <v>4</v>
      </c>
      <c r="B12" s="8" t="s">
        <v>5</v>
      </c>
      <c r="C12" s="9" t="s">
        <v>6</v>
      </c>
    </row>
    <row r="13" spans="1:7" ht="33" x14ac:dyDescent="0.25">
      <c r="A13" s="11" t="s">
        <v>7</v>
      </c>
      <c r="B13" s="12" t="s">
        <v>10</v>
      </c>
      <c r="C13" s="50">
        <v>109143</v>
      </c>
      <c r="F13" s="6"/>
    </row>
    <row r="14" spans="1:7" ht="16.5" x14ac:dyDescent="0.3">
      <c r="A14" s="14"/>
      <c r="B14" s="14"/>
      <c r="C14" s="14"/>
    </row>
    <row r="15" spans="1:7" ht="16.5" x14ac:dyDescent="0.3">
      <c r="A15" s="14"/>
      <c r="B15" s="14"/>
      <c r="C15" s="14"/>
    </row>
    <row r="16" spans="1:7" ht="16.5" x14ac:dyDescent="0.3">
      <c r="A16" s="51" t="s">
        <v>11</v>
      </c>
      <c r="B16" s="51"/>
      <c r="C16" s="51"/>
    </row>
    <row r="17" spans="1:7" ht="16.5" x14ac:dyDescent="0.3">
      <c r="A17" s="51" t="s">
        <v>12</v>
      </c>
      <c r="B17" s="51"/>
      <c r="C17" s="51"/>
    </row>
    <row r="18" spans="1:7" ht="15" customHeight="1" x14ac:dyDescent="0.3">
      <c r="A18" s="3" t="s">
        <v>13</v>
      </c>
      <c r="B18" s="14"/>
      <c r="C18" s="14"/>
    </row>
    <row r="19" spans="1:7" ht="21" customHeight="1" x14ac:dyDescent="0.3">
      <c r="A19" s="2"/>
      <c r="B19" s="14"/>
      <c r="C19" s="14"/>
    </row>
    <row r="20" spans="1:7" ht="15" customHeight="1" x14ac:dyDescent="0.25">
      <c r="A20" s="7" t="s">
        <v>4</v>
      </c>
      <c r="B20" s="8" t="s">
        <v>5</v>
      </c>
      <c r="C20" s="9" t="s">
        <v>6</v>
      </c>
    </row>
    <row r="21" spans="1:7" ht="45" x14ac:dyDescent="0.25">
      <c r="A21" s="11" t="s">
        <v>14</v>
      </c>
      <c r="B21" s="12" t="s">
        <v>8</v>
      </c>
      <c r="C21" s="50">
        <v>4635</v>
      </c>
      <c r="G21" s="6"/>
    </row>
    <row r="22" spans="1:7" ht="15" customHeight="1" x14ac:dyDescent="0.3">
      <c r="A22" s="14"/>
      <c r="B22" s="14"/>
      <c r="C22" s="14"/>
    </row>
    <row r="23" spans="1:7" ht="16.5" x14ac:dyDescent="0.3">
      <c r="A23" s="3" t="s">
        <v>15</v>
      </c>
      <c r="B23" s="14"/>
      <c r="C23" s="14"/>
    </row>
    <row r="24" spans="1:7" ht="16.5" x14ac:dyDescent="0.3">
      <c r="A24" s="14"/>
      <c r="B24" s="14"/>
      <c r="C24" s="14"/>
    </row>
    <row r="25" spans="1:7" x14ac:dyDescent="0.25">
      <c r="A25" s="7" t="s">
        <v>4</v>
      </c>
      <c r="B25" s="8" t="s">
        <v>5</v>
      </c>
      <c r="C25" s="9" t="s">
        <v>6</v>
      </c>
    </row>
    <row r="26" spans="1:7" ht="45" x14ac:dyDescent="0.25">
      <c r="A26" s="11" t="s">
        <v>14</v>
      </c>
      <c r="B26" s="12" t="s">
        <v>10</v>
      </c>
      <c r="C26" s="50">
        <v>6063</v>
      </c>
    </row>
    <row r="27" spans="1:7" x14ac:dyDescent="0.25">
      <c r="A27" s="14"/>
      <c r="B27" s="14"/>
      <c r="C27" s="14"/>
    </row>
    <row r="28" spans="1:7" x14ac:dyDescent="0.25">
      <c r="A28" s="14"/>
      <c r="B28" s="14"/>
      <c r="C28" s="14"/>
    </row>
    <row r="29" spans="1:7" x14ac:dyDescent="0.25">
      <c r="A29" s="14"/>
      <c r="B29" s="14"/>
      <c r="C29" s="14"/>
    </row>
    <row r="30" spans="1:7" x14ac:dyDescent="0.25">
      <c r="A30" s="14"/>
      <c r="B30" s="14"/>
      <c r="C30" s="14"/>
    </row>
    <row r="31" spans="1:7" x14ac:dyDescent="0.25">
      <c r="A31" s="14"/>
      <c r="B31" s="14"/>
      <c r="C31" s="14"/>
    </row>
    <row r="32" spans="1:7" x14ac:dyDescent="0.25">
      <c r="A32" s="14"/>
      <c r="B32" s="14"/>
      <c r="C32" s="14"/>
    </row>
    <row r="33" spans="1:3" x14ac:dyDescent="0.25">
      <c r="A33" s="14"/>
      <c r="B33" s="14"/>
      <c r="C33" s="14"/>
    </row>
    <row r="34" spans="1:3" x14ac:dyDescent="0.25">
      <c r="A34" s="14"/>
      <c r="B34" s="14"/>
      <c r="C34" s="14"/>
    </row>
    <row r="35" spans="1:3" x14ac:dyDescent="0.25">
      <c r="A35" s="14"/>
      <c r="B35" s="14"/>
      <c r="C35" s="14"/>
    </row>
    <row r="36" spans="1:3" x14ac:dyDescent="0.25">
      <c r="A36" s="14"/>
      <c r="B36" s="14"/>
      <c r="C36" s="14"/>
    </row>
    <row r="37" spans="1:3" x14ac:dyDescent="0.25">
      <c r="A37" s="14"/>
      <c r="B37" s="14"/>
      <c r="C37" s="14"/>
    </row>
    <row r="38" spans="1:3" x14ac:dyDescent="0.25">
      <c r="A38" s="14"/>
      <c r="B38" s="14"/>
      <c r="C38" s="14"/>
    </row>
    <row r="39" spans="1:3" x14ac:dyDescent="0.25">
      <c r="A39" s="14"/>
      <c r="B39" s="14"/>
      <c r="C39" s="14"/>
    </row>
    <row r="40" spans="1:3" x14ac:dyDescent="0.25">
      <c r="A40" s="14"/>
      <c r="B40" s="14"/>
      <c r="C40" s="14"/>
    </row>
    <row r="41" spans="1:3" x14ac:dyDescent="0.25">
      <c r="A41" s="14"/>
      <c r="B41" s="14"/>
      <c r="C41" s="14"/>
    </row>
    <row r="42" spans="1:3" x14ac:dyDescent="0.25">
      <c r="A42" s="14"/>
      <c r="B42" s="14"/>
      <c r="C42" s="14"/>
    </row>
    <row r="43" spans="1:3" x14ac:dyDescent="0.25">
      <c r="A43" s="14"/>
      <c r="B43" s="14"/>
      <c r="C43" s="14"/>
    </row>
    <row r="44" spans="1:3" x14ac:dyDescent="0.25">
      <c r="A44" s="14"/>
      <c r="B44" s="14"/>
      <c r="C44" s="14"/>
    </row>
    <row r="45" spans="1:3" x14ac:dyDescent="0.25">
      <c r="A45" s="14"/>
      <c r="B45" s="14"/>
      <c r="C45" s="14"/>
    </row>
    <row r="46" spans="1:3" x14ac:dyDescent="0.25">
      <c r="A46" s="14"/>
      <c r="B46" s="14"/>
      <c r="C46" s="14"/>
    </row>
    <row r="47" spans="1:3" x14ac:dyDescent="0.25">
      <c r="A47" s="14"/>
      <c r="B47" s="14"/>
      <c r="C47" s="14"/>
    </row>
    <row r="48" spans="1:3" x14ac:dyDescent="0.25">
      <c r="A48" s="14"/>
      <c r="B48" s="14"/>
      <c r="C48" s="14"/>
    </row>
    <row r="49" spans="1:3" x14ac:dyDescent="0.25">
      <c r="A49" s="14"/>
      <c r="B49" s="14"/>
      <c r="C49" s="14"/>
    </row>
    <row r="50" spans="1:3" x14ac:dyDescent="0.25">
      <c r="A50" s="14"/>
      <c r="B50" s="14"/>
      <c r="C50" s="14"/>
    </row>
    <row r="51" spans="1:3" x14ac:dyDescent="0.25">
      <c r="A51" s="14"/>
      <c r="B51" s="14"/>
      <c r="C51" s="14"/>
    </row>
    <row r="52" spans="1:3" x14ac:dyDescent="0.25">
      <c r="A52" s="14"/>
      <c r="B52" s="14"/>
      <c r="C52" s="14"/>
    </row>
    <row r="53" spans="1:3" x14ac:dyDescent="0.25">
      <c r="A53" s="14"/>
      <c r="B53" s="14"/>
      <c r="C53" s="14"/>
    </row>
    <row r="54" spans="1:3" x14ac:dyDescent="0.25">
      <c r="A54" s="14"/>
      <c r="B54" s="14"/>
      <c r="C54" s="14"/>
    </row>
    <row r="55" spans="1:3" x14ac:dyDescent="0.25">
      <c r="A55" s="14"/>
      <c r="B55" s="14"/>
      <c r="C55" s="14"/>
    </row>
    <row r="56" spans="1:3" x14ac:dyDescent="0.25">
      <c r="A56" s="14"/>
      <c r="B56" s="14"/>
      <c r="C56" s="14"/>
    </row>
    <row r="57" spans="1:3" x14ac:dyDescent="0.25">
      <c r="A57" s="14"/>
      <c r="B57" s="14"/>
      <c r="C57" s="14"/>
    </row>
    <row r="58" spans="1:3" x14ac:dyDescent="0.25">
      <c r="A58" s="14"/>
      <c r="B58" s="14"/>
      <c r="C58" s="14"/>
    </row>
    <row r="59" spans="1:3" x14ac:dyDescent="0.25">
      <c r="A59" s="14"/>
      <c r="B59" s="14"/>
      <c r="C59" s="14"/>
    </row>
    <row r="60" spans="1:3" x14ac:dyDescent="0.25">
      <c r="A60" s="14"/>
      <c r="B60" s="14"/>
      <c r="C60" s="14"/>
    </row>
    <row r="61" spans="1:3" x14ac:dyDescent="0.25">
      <c r="A61" s="14"/>
      <c r="B61" s="14"/>
      <c r="C61" s="14"/>
    </row>
    <row r="62" spans="1:3" x14ac:dyDescent="0.25">
      <c r="A62" s="14"/>
      <c r="B62" s="14"/>
      <c r="C62" s="14"/>
    </row>
    <row r="63" spans="1:3" x14ac:dyDescent="0.25">
      <c r="A63" s="14"/>
      <c r="B63" s="14"/>
      <c r="C63" s="14"/>
    </row>
    <row r="64" spans="1:3" x14ac:dyDescent="0.25">
      <c r="A64" s="14"/>
      <c r="B64" s="14"/>
      <c r="C64" s="14"/>
    </row>
    <row r="65" spans="1:3" x14ac:dyDescent="0.25">
      <c r="A65" s="14"/>
      <c r="B65" s="14"/>
      <c r="C65" s="14"/>
    </row>
    <row r="66" spans="1:3" x14ac:dyDescent="0.25">
      <c r="A66" s="14"/>
      <c r="B66" s="14"/>
      <c r="C66" s="14"/>
    </row>
    <row r="67" spans="1:3" x14ac:dyDescent="0.25">
      <c r="A67" s="14"/>
      <c r="B67" s="14"/>
      <c r="C67" s="14"/>
    </row>
    <row r="68" spans="1:3" x14ac:dyDescent="0.25">
      <c r="A68" s="14"/>
      <c r="B68" s="14"/>
      <c r="C68" s="14"/>
    </row>
    <row r="69" spans="1:3" x14ac:dyDescent="0.25">
      <c r="A69" s="14"/>
      <c r="B69" s="14"/>
      <c r="C69" s="14"/>
    </row>
    <row r="70" spans="1:3" x14ac:dyDescent="0.25">
      <c r="A70" s="14"/>
      <c r="B70" s="14"/>
      <c r="C70" s="14"/>
    </row>
    <row r="71" spans="1:3" x14ac:dyDescent="0.25">
      <c r="A71" s="14"/>
      <c r="B71" s="14"/>
      <c r="C71" s="14"/>
    </row>
    <row r="72" spans="1:3" x14ac:dyDescent="0.25">
      <c r="A72" s="14"/>
      <c r="B72" s="14"/>
      <c r="C72" s="14"/>
    </row>
    <row r="73" spans="1:3" x14ac:dyDescent="0.25">
      <c r="A73" s="14"/>
      <c r="B73" s="14"/>
      <c r="C73" s="14"/>
    </row>
    <row r="74" spans="1:3" x14ac:dyDescent="0.25">
      <c r="A74" s="14"/>
      <c r="B74" s="14"/>
      <c r="C74" s="14"/>
    </row>
    <row r="75" spans="1:3" x14ac:dyDescent="0.25">
      <c r="A75" s="14"/>
      <c r="B75" s="14"/>
      <c r="C75" s="14"/>
    </row>
    <row r="76" spans="1:3" x14ac:dyDescent="0.25">
      <c r="A76" s="14"/>
      <c r="B76" s="14"/>
      <c r="C76" s="14"/>
    </row>
    <row r="77" spans="1:3" x14ac:dyDescent="0.25">
      <c r="A77" s="14"/>
      <c r="B77" s="14"/>
      <c r="C77" s="14"/>
    </row>
    <row r="78" spans="1:3" x14ac:dyDescent="0.25">
      <c r="A78" s="14"/>
      <c r="B78" s="14"/>
      <c r="C78" s="14"/>
    </row>
    <row r="79" spans="1:3" x14ac:dyDescent="0.25">
      <c r="A79" s="14"/>
      <c r="B79" s="14"/>
      <c r="C79" s="14"/>
    </row>
    <row r="80" spans="1:3" x14ac:dyDescent="0.25">
      <c r="A80" s="14"/>
      <c r="B80" s="14"/>
      <c r="C80" s="14"/>
    </row>
    <row r="81" spans="1:3" x14ac:dyDescent="0.25">
      <c r="A81" s="14"/>
      <c r="B81" s="14"/>
      <c r="C81" s="14"/>
    </row>
    <row r="82" spans="1:3" x14ac:dyDescent="0.25">
      <c r="A82" s="14"/>
      <c r="B82" s="14"/>
      <c r="C82" s="14"/>
    </row>
    <row r="83" spans="1:3" x14ac:dyDescent="0.25">
      <c r="A83" s="14"/>
      <c r="B83" s="14"/>
      <c r="C83" s="14"/>
    </row>
    <row r="84" spans="1:3" x14ac:dyDescent="0.25">
      <c r="A84" s="14"/>
      <c r="B84" s="14"/>
      <c r="C84" s="14"/>
    </row>
    <row r="85" spans="1:3" x14ac:dyDescent="0.25">
      <c r="A85" s="14"/>
      <c r="B85" s="14"/>
      <c r="C85" s="14"/>
    </row>
    <row r="86" spans="1:3" x14ac:dyDescent="0.25">
      <c r="A86" s="14"/>
      <c r="B86" s="14"/>
      <c r="C86" s="14"/>
    </row>
    <row r="87" spans="1:3" x14ac:dyDescent="0.25">
      <c r="A87" s="14"/>
      <c r="B87" s="14"/>
      <c r="C87" s="14"/>
    </row>
    <row r="88" spans="1:3" x14ac:dyDescent="0.25">
      <c r="A88" s="14"/>
      <c r="B88" s="14"/>
      <c r="C88" s="14"/>
    </row>
    <row r="89" spans="1:3" x14ac:dyDescent="0.25">
      <c r="A89" s="14"/>
      <c r="B89" s="14"/>
      <c r="C89" s="14"/>
    </row>
    <row r="90" spans="1:3" x14ac:dyDescent="0.25">
      <c r="A90" s="14"/>
      <c r="B90" s="14"/>
      <c r="C90" s="14"/>
    </row>
    <row r="91" spans="1:3" x14ac:dyDescent="0.25">
      <c r="A91" s="14"/>
      <c r="B91" s="14"/>
      <c r="C91" s="14"/>
    </row>
    <row r="92" spans="1:3" x14ac:dyDescent="0.25">
      <c r="A92" s="14"/>
      <c r="B92" s="14"/>
      <c r="C92" s="14"/>
    </row>
    <row r="93" spans="1:3" x14ac:dyDescent="0.25">
      <c r="A93" s="14"/>
      <c r="B93" s="14"/>
      <c r="C93" s="14"/>
    </row>
    <row r="94" spans="1:3" x14ac:dyDescent="0.25">
      <c r="A94" s="14"/>
      <c r="B94" s="14"/>
      <c r="C94" s="14"/>
    </row>
    <row r="95" spans="1:3" x14ac:dyDescent="0.25">
      <c r="A95" s="14"/>
      <c r="B95" s="14"/>
      <c r="C95" s="14"/>
    </row>
    <row r="96" spans="1:3" x14ac:dyDescent="0.25">
      <c r="A96" s="14"/>
      <c r="B96" s="14"/>
      <c r="C96" s="14"/>
    </row>
    <row r="97" spans="1:3" x14ac:dyDescent="0.25">
      <c r="A97" s="14"/>
      <c r="B97" s="14"/>
      <c r="C97" s="14"/>
    </row>
    <row r="98" spans="1:3" x14ac:dyDescent="0.25">
      <c r="A98" s="14"/>
      <c r="B98" s="14"/>
      <c r="C98" s="14"/>
    </row>
    <row r="99" spans="1:3" x14ac:dyDescent="0.25">
      <c r="A99" s="14"/>
      <c r="B99" s="14"/>
      <c r="C99" s="14"/>
    </row>
    <row r="100" spans="1:3" x14ac:dyDescent="0.25">
      <c r="A100" s="14"/>
      <c r="B100" s="14"/>
      <c r="C100" s="14"/>
    </row>
    <row r="101" spans="1:3" x14ac:dyDescent="0.25">
      <c r="A101" s="14"/>
      <c r="B101" s="14"/>
      <c r="C101" s="14"/>
    </row>
    <row r="102" spans="1:3" x14ac:dyDescent="0.25">
      <c r="A102" s="14"/>
      <c r="B102" s="14"/>
      <c r="C102" s="14"/>
    </row>
    <row r="103" spans="1:3" x14ac:dyDescent="0.25">
      <c r="A103" s="14"/>
      <c r="B103" s="14"/>
      <c r="C103" s="14"/>
    </row>
    <row r="104" spans="1:3" x14ac:dyDescent="0.25">
      <c r="A104" s="14"/>
      <c r="B104" s="14"/>
      <c r="C104" s="14"/>
    </row>
    <row r="105" spans="1:3" x14ac:dyDescent="0.25">
      <c r="A105" s="14"/>
      <c r="B105" s="14"/>
      <c r="C105" s="14"/>
    </row>
    <row r="106" spans="1:3" x14ac:dyDescent="0.25">
      <c r="A106" s="14"/>
      <c r="B106" s="14"/>
      <c r="C106" s="14"/>
    </row>
    <row r="107" spans="1:3" x14ac:dyDescent="0.25">
      <c r="A107" s="14"/>
      <c r="B107" s="14"/>
      <c r="C107" s="14"/>
    </row>
    <row r="108" spans="1:3" x14ac:dyDescent="0.25">
      <c r="A108" s="14"/>
      <c r="B108" s="14"/>
      <c r="C108" s="14"/>
    </row>
    <row r="109" spans="1:3" x14ac:dyDescent="0.25">
      <c r="A109" s="14"/>
      <c r="B109" s="14"/>
      <c r="C109" s="14"/>
    </row>
    <row r="110" spans="1:3" x14ac:dyDescent="0.25">
      <c r="A110" s="14"/>
      <c r="B110" s="14"/>
      <c r="C110" s="14"/>
    </row>
    <row r="111" spans="1:3" x14ac:dyDescent="0.25">
      <c r="A111" s="14"/>
      <c r="B111" s="14"/>
      <c r="C111" s="14"/>
    </row>
    <row r="112" spans="1:3" x14ac:dyDescent="0.25">
      <c r="A112" s="14"/>
      <c r="B112" s="14"/>
      <c r="C112" s="14"/>
    </row>
  </sheetData>
  <mergeCells count="4">
    <mergeCell ref="A17:C17"/>
    <mergeCell ref="A1:C1"/>
    <mergeCell ref="A9:C9"/>
    <mergeCell ref="A16:C16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P50"/>
  <sheetViews>
    <sheetView tabSelected="1" zoomScaleNormal="100" zoomScalePageLayoutView="70" workbookViewId="0">
      <pane ySplit="5" topLeftCell="A6" activePane="bottomLeft" state="frozen"/>
      <selection pane="bottomLeft" activeCell="L16" sqref="L16"/>
    </sheetView>
  </sheetViews>
  <sheetFormatPr defaultRowHeight="15" x14ac:dyDescent="0.25"/>
  <cols>
    <col min="1" max="1" width="21.5703125" style="86" customWidth="1"/>
    <col min="2" max="2" width="28.28515625" style="86" customWidth="1"/>
    <col min="3" max="4" width="11.28515625" style="86" bestFit="1" customWidth="1"/>
    <col min="5" max="5" width="17.28515625" style="86" customWidth="1"/>
    <col min="6" max="6" width="9.140625" style="86"/>
    <col min="7" max="8" width="13.140625" style="86" bestFit="1" customWidth="1"/>
    <col min="9" max="9" width="9.140625" style="86"/>
    <col min="10" max="10" width="12" style="86" bestFit="1" customWidth="1"/>
    <col min="11" max="12" width="10.140625" style="86" bestFit="1" customWidth="1"/>
    <col min="13" max="13" width="9.140625" style="86"/>
    <col min="14" max="14" width="10.140625" style="86" bestFit="1" customWidth="1"/>
    <col min="15" max="16384" width="9.140625" style="86"/>
  </cols>
  <sheetData>
    <row r="1" spans="1:12" ht="18.75" x14ac:dyDescent="0.3">
      <c r="A1" s="108" t="s">
        <v>16</v>
      </c>
      <c r="B1" s="108"/>
      <c r="C1" s="108"/>
      <c r="D1" s="108"/>
      <c r="E1" s="108"/>
    </row>
    <row r="2" spans="1:12" ht="18.75" x14ac:dyDescent="0.3">
      <c r="A2" s="155"/>
      <c r="B2" s="155"/>
      <c r="C2" s="155"/>
      <c r="D2" s="155"/>
      <c r="E2" s="155"/>
    </row>
    <row r="3" spans="1:12" ht="15" customHeight="1" x14ac:dyDescent="0.25">
      <c r="A3" s="88" t="s">
        <v>17</v>
      </c>
      <c r="B3" s="88"/>
      <c r="C3" s="88"/>
      <c r="D3" s="88"/>
      <c r="E3" s="88"/>
      <c r="H3" s="156"/>
      <c r="I3" s="156"/>
      <c r="J3" s="156"/>
      <c r="K3" s="156"/>
      <c r="L3" s="156"/>
    </row>
    <row r="4" spans="1:12" ht="15" customHeight="1" x14ac:dyDescent="0.25">
      <c r="A4" s="88" t="s">
        <v>149</v>
      </c>
      <c r="B4" s="88"/>
      <c r="C4" s="88"/>
      <c r="D4" s="88"/>
      <c r="E4" s="88"/>
      <c r="H4" s="156"/>
      <c r="I4" s="156"/>
      <c r="J4" s="156"/>
      <c r="K4" s="156"/>
      <c r="L4" s="156"/>
    </row>
    <row r="5" spans="1:12" ht="36" customHeight="1" x14ac:dyDescent="0.25">
      <c r="A5" s="157" t="s">
        <v>142</v>
      </c>
      <c r="B5" s="157"/>
      <c r="C5" s="157"/>
      <c r="D5" s="157"/>
      <c r="E5" s="157"/>
      <c r="H5" s="156"/>
      <c r="I5" s="156"/>
      <c r="J5" s="156"/>
      <c r="K5" s="156"/>
      <c r="L5" s="156"/>
    </row>
    <row r="6" spans="1:12" ht="16.5" customHeight="1" x14ac:dyDescent="0.25">
      <c r="A6" s="88" t="s">
        <v>18</v>
      </c>
      <c r="B6" s="88"/>
      <c r="C6" s="88"/>
      <c r="D6" s="88"/>
      <c r="E6" s="88"/>
      <c r="H6" s="156"/>
      <c r="I6" s="156"/>
      <c r="J6" s="156"/>
      <c r="K6" s="156"/>
      <c r="L6" s="156"/>
    </row>
    <row r="7" spans="1:12" ht="30" x14ac:dyDescent="0.25">
      <c r="A7" s="158" t="s">
        <v>4</v>
      </c>
      <c r="B7" s="159" t="s">
        <v>19</v>
      </c>
      <c r="C7" s="159" t="s">
        <v>20</v>
      </c>
      <c r="D7" s="160" t="s">
        <v>21</v>
      </c>
      <c r="E7" s="161" t="s">
        <v>22</v>
      </c>
      <c r="H7" s="156"/>
      <c r="I7" s="156"/>
      <c r="J7" s="162"/>
      <c r="K7" s="162"/>
      <c r="L7" s="156"/>
    </row>
    <row r="8" spans="1:12" x14ac:dyDescent="0.25">
      <c r="A8" s="163" t="s">
        <v>23</v>
      </c>
      <c r="B8" s="164" t="s">
        <v>24</v>
      </c>
      <c r="C8" s="165">
        <v>1900</v>
      </c>
      <c r="D8" s="165" t="s">
        <v>25</v>
      </c>
      <c r="E8" s="166">
        <v>66937</v>
      </c>
      <c r="H8" s="167"/>
      <c r="I8" s="156"/>
      <c r="J8" s="156"/>
      <c r="K8" s="156"/>
      <c r="L8" s="156"/>
    </row>
    <row r="9" spans="1:12" x14ac:dyDescent="0.25">
      <c r="A9" s="168" t="s">
        <v>26</v>
      </c>
      <c r="B9" s="169" t="s">
        <v>27</v>
      </c>
      <c r="C9" s="170">
        <v>1188</v>
      </c>
      <c r="D9" s="170" t="s">
        <v>25</v>
      </c>
      <c r="E9" s="171">
        <v>55000</v>
      </c>
      <c r="H9" s="167"/>
      <c r="I9" s="156"/>
      <c r="J9" s="156"/>
      <c r="K9" s="156"/>
      <c r="L9" s="156"/>
    </row>
    <row r="10" spans="1:12" x14ac:dyDescent="0.25">
      <c r="A10" s="168" t="s">
        <v>28</v>
      </c>
      <c r="B10" s="169" t="s">
        <v>29</v>
      </c>
      <c r="C10" s="170">
        <v>2150</v>
      </c>
      <c r="D10" s="170" t="s">
        <v>25</v>
      </c>
      <c r="E10" s="171">
        <v>74000</v>
      </c>
      <c r="H10" s="167"/>
      <c r="I10" s="156"/>
      <c r="J10" s="156"/>
      <c r="K10" s="156"/>
      <c r="L10" s="156"/>
    </row>
    <row r="11" spans="1:12" x14ac:dyDescent="0.25">
      <c r="A11" s="168" t="s">
        <v>30</v>
      </c>
      <c r="B11" s="169" t="s">
        <v>31</v>
      </c>
      <c r="C11" s="170">
        <v>1800</v>
      </c>
      <c r="D11" s="170" t="s">
        <v>25</v>
      </c>
      <c r="E11" s="171">
        <v>63000</v>
      </c>
      <c r="H11" s="167"/>
      <c r="I11" s="156"/>
      <c r="J11" s="156"/>
      <c r="K11" s="156"/>
      <c r="L11" s="156"/>
    </row>
    <row r="12" spans="1:12" ht="15.75" thickBot="1" x14ac:dyDescent="0.3">
      <c r="A12" s="172" t="s">
        <v>32</v>
      </c>
      <c r="B12" s="173" t="s">
        <v>33</v>
      </c>
      <c r="C12" s="174">
        <v>1500</v>
      </c>
      <c r="D12" s="174" t="s">
        <v>25</v>
      </c>
      <c r="E12" s="175">
        <v>49843</v>
      </c>
      <c r="H12" s="167"/>
      <c r="I12" s="156"/>
      <c r="J12" s="176"/>
      <c r="K12" s="156"/>
      <c r="L12" s="156"/>
    </row>
    <row r="13" spans="1:12" x14ac:dyDescent="0.25">
      <c r="A13" s="177"/>
      <c r="B13" s="178"/>
      <c r="C13" s="146"/>
      <c r="D13" s="146"/>
      <c r="E13" s="179"/>
      <c r="H13" s="167"/>
      <c r="I13" s="156"/>
      <c r="J13" s="176"/>
      <c r="K13" s="156"/>
      <c r="L13" s="156"/>
    </row>
    <row r="14" spans="1:12" x14ac:dyDescent="0.25">
      <c r="A14" s="127" t="s">
        <v>34</v>
      </c>
      <c r="B14" s="128">
        <f>COUNTIF(A8:A12, "*")</f>
        <v>5</v>
      </c>
      <c r="C14" s="129">
        <f>SUM(C8:C12)</f>
        <v>8538</v>
      </c>
      <c r="D14" s="180" t="s">
        <v>35</v>
      </c>
      <c r="E14" s="181">
        <f>SUM(E8:E12)</f>
        <v>308780</v>
      </c>
      <c r="H14" s="167"/>
      <c r="I14" s="156"/>
      <c r="J14" s="156"/>
      <c r="K14" s="156"/>
      <c r="L14" s="156"/>
    </row>
    <row r="15" spans="1:12" x14ac:dyDescent="0.25">
      <c r="A15" s="128"/>
      <c r="B15" s="128"/>
      <c r="C15" s="129"/>
      <c r="D15" s="180"/>
      <c r="E15" s="181"/>
      <c r="H15" s="167"/>
      <c r="I15" s="156"/>
      <c r="J15" s="156"/>
      <c r="K15" s="156"/>
      <c r="L15" s="156"/>
    </row>
    <row r="16" spans="1:12" ht="15.75" thickBot="1" x14ac:dyDescent="0.3">
      <c r="A16" s="182" t="s">
        <v>36</v>
      </c>
      <c r="B16" s="182"/>
      <c r="C16" s="182"/>
      <c r="D16" s="182"/>
      <c r="E16" s="182"/>
      <c r="H16" s="167"/>
      <c r="I16" s="156"/>
      <c r="J16" s="156"/>
      <c r="K16" s="156"/>
      <c r="L16" s="156"/>
    </row>
    <row r="17" spans="1:16" ht="30" x14ac:dyDescent="0.25">
      <c r="A17" s="183" t="s">
        <v>4</v>
      </c>
      <c r="B17" s="184" t="s">
        <v>19</v>
      </c>
      <c r="C17" s="184" t="s">
        <v>20</v>
      </c>
      <c r="D17" s="185" t="s">
        <v>21</v>
      </c>
      <c r="E17" s="186" t="s">
        <v>22</v>
      </c>
      <c r="G17" s="104"/>
      <c r="H17" s="187"/>
    </row>
    <row r="18" spans="1:16" ht="15.6" customHeight="1" x14ac:dyDescent="0.25">
      <c r="A18" s="168" t="s">
        <v>37</v>
      </c>
      <c r="B18" s="169" t="s">
        <v>38</v>
      </c>
      <c r="C18" s="170">
        <v>1150</v>
      </c>
      <c r="D18" s="170" t="s">
        <v>25</v>
      </c>
      <c r="E18" s="188">
        <v>32500</v>
      </c>
      <c r="G18" s="104"/>
      <c r="H18" s="187"/>
    </row>
    <row r="19" spans="1:16" ht="15.6" customHeight="1" x14ac:dyDescent="0.25">
      <c r="A19" s="116" t="s">
        <v>39</v>
      </c>
      <c r="B19" s="189" t="s">
        <v>40</v>
      </c>
      <c r="C19" s="190">
        <v>1405</v>
      </c>
      <c r="D19" s="190" t="s">
        <v>25</v>
      </c>
      <c r="E19" s="191">
        <v>39000</v>
      </c>
      <c r="G19" s="104"/>
      <c r="H19" s="187"/>
    </row>
    <row r="20" spans="1:16" ht="15.6" customHeight="1" x14ac:dyDescent="0.25">
      <c r="A20" s="163" t="s">
        <v>41</v>
      </c>
      <c r="B20" s="164" t="s">
        <v>42</v>
      </c>
      <c r="C20" s="165">
        <v>2955</v>
      </c>
      <c r="D20" s="165" t="s">
        <v>25</v>
      </c>
      <c r="E20" s="192">
        <v>72000</v>
      </c>
      <c r="G20" s="104"/>
      <c r="H20" s="187"/>
    </row>
    <row r="21" spans="1:16" ht="15.6" customHeight="1" x14ac:dyDescent="0.25">
      <c r="A21" s="163" t="s">
        <v>43</v>
      </c>
      <c r="B21" s="164" t="s">
        <v>44</v>
      </c>
      <c r="C21" s="165">
        <v>1500</v>
      </c>
      <c r="D21" s="165" t="s">
        <v>25</v>
      </c>
      <c r="E21" s="192">
        <v>55000</v>
      </c>
      <c r="H21" s="187"/>
    </row>
    <row r="22" spans="1:16" ht="15.6" customHeight="1" x14ac:dyDescent="0.25">
      <c r="A22" s="163" t="s">
        <v>45</v>
      </c>
      <c r="B22" s="164" t="s">
        <v>46</v>
      </c>
      <c r="C22" s="165">
        <v>760</v>
      </c>
      <c r="D22" s="165" t="s">
        <v>25</v>
      </c>
      <c r="E22" s="192">
        <v>14000</v>
      </c>
      <c r="H22" s="187"/>
    </row>
    <row r="23" spans="1:16" ht="15.6" customHeight="1" x14ac:dyDescent="0.25">
      <c r="A23" s="163" t="s">
        <v>47</v>
      </c>
      <c r="B23" s="164" t="s">
        <v>48</v>
      </c>
      <c r="C23" s="165">
        <v>2100</v>
      </c>
      <c r="D23" s="165" t="s">
        <v>25</v>
      </c>
      <c r="E23" s="192">
        <v>65000</v>
      </c>
      <c r="H23" s="187"/>
    </row>
    <row r="24" spans="1:16" ht="15.6" customHeight="1" x14ac:dyDescent="0.25">
      <c r="A24" s="163" t="s">
        <v>49</v>
      </c>
      <c r="B24" s="164" t="s">
        <v>50</v>
      </c>
      <c r="C24" s="165">
        <v>1100</v>
      </c>
      <c r="D24" s="165" t="s">
        <v>25</v>
      </c>
      <c r="E24" s="192">
        <v>28000</v>
      </c>
      <c r="H24" s="187"/>
    </row>
    <row r="25" spans="1:16" ht="15.6" customHeight="1" x14ac:dyDescent="0.25">
      <c r="A25" s="163" t="s">
        <v>51</v>
      </c>
      <c r="B25" s="164" t="s">
        <v>52</v>
      </c>
      <c r="C25" s="165">
        <v>1630</v>
      </c>
      <c r="D25" s="165" t="s">
        <v>25</v>
      </c>
      <c r="E25" s="192">
        <v>45000</v>
      </c>
      <c r="F25" s="193"/>
      <c r="H25" s="187"/>
    </row>
    <row r="26" spans="1:16" ht="15.6" customHeight="1" x14ac:dyDescent="0.25">
      <c r="A26" s="163"/>
      <c r="B26" s="164"/>
      <c r="C26" s="165"/>
      <c r="D26" s="165"/>
      <c r="E26" s="192"/>
    </row>
    <row r="27" spans="1:16" ht="15.6" customHeight="1" x14ac:dyDescent="0.25">
      <c r="A27" s="163"/>
      <c r="B27" s="164"/>
      <c r="C27" s="165"/>
      <c r="D27" s="165"/>
      <c r="E27" s="192"/>
    </row>
    <row r="28" spans="1:16" ht="15.6" customHeight="1" x14ac:dyDescent="0.25">
      <c r="A28" s="163"/>
      <c r="B28" s="164"/>
      <c r="C28" s="165"/>
      <c r="D28" s="165"/>
      <c r="E28" s="192"/>
      <c r="G28" s="193"/>
    </row>
    <row r="29" spans="1:16" ht="15.6" customHeight="1" x14ac:dyDescent="0.25">
      <c r="A29" s="163"/>
      <c r="B29" s="164"/>
      <c r="C29" s="165"/>
      <c r="D29" s="165"/>
      <c r="E29" s="192"/>
    </row>
    <row r="30" spans="1:16" ht="15.6" customHeight="1" x14ac:dyDescent="0.25">
      <c r="A30" s="163"/>
      <c r="B30" s="164"/>
      <c r="C30" s="165"/>
      <c r="D30" s="165"/>
      <c r="E30" s="192"/>
    </row>
    <row r="31" spans="1:16" ht="15.6" customHeight="1" x14ac:dyDescent="0.25">
      <c r="A31" s="194"/>
      <c r="B31" s="195"/>
      <c r="C31" s="196"/>
      <c r="D31" s="165"/>
      <c r="E31" s="197"/>
      <c r="F31" s="193"/>
    </row>
    <row r="32" spans="1:16" ht="15.6" customHeight="1" thickBot="1" x14ac:dyDescent="0.3">
      <c r="A32" s="122"/>
      <c r="B32" s="198"/>
      <c r="C32" s="199"/>
      <c r="D32" s="200"/>
      <c r="E32" s="201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</row>
    <row r="33" spans="1:16" ht="15.6" customHeight="1" x14ac:dyDescent="0.25">
      <c r="A33" s="127" t="s">
        <v>34</v>
      </c>
      <c r="B33" s="128">
        <f>COUNTIF(A18:A31, "*")</f>
        <v>8</v>
      </c>
      <c r="C33" s="129">
        <f>SUM(C18:C32)</f>
        <v>12600</v>
      </c>
      <c r="D33" s="180" t="s">
        <v>35</v>
      </c>
      <c r="E33" s="202">
        <f>SUM(E18:E32)</f>
        <v>350500</v>
      </c>
      <c r="F33" s="156"/>
      <c r="G33" s="167"/>
      <c r="H33" s="203"/>
      <c r="I33" s="156"/>
      <c r="J33" s="167"/>
      <c r="K33" s="156"/>
      <c r="L33" s="156"/>
      <c r="M33" s="156"/>
      <c r="N33" s="156"/>
      <c r="O33" s="156"/>
      <c r="P33" s="156"/>
    </row>
    <row r="34" spans="1:16" x14ac:dyDescent="0.25">
      <c r="E34" s="20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</row>
    <row r="35" spans="1:16" ht="16.5" customHeight="1" x14ac:dyDescent="0.25">
      <c r="A35" s="105" t="s">
        <v>53</v>
      </c>
      <c r="B35" s="128">
        <f>B33+B14</f>
        <v>13</v>
      </c>
      <c r="C35" s="205">
        <f>SUM(C33,C14)</f>
        <v>21138</v>
      </c>
      <c r="E35" s="20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</row>
    <row r="36" spans="1:16" ht="16.5" customHeight="1" x14ac:dyDescent="0.25">
      <c r="A36" s="105"/>
      <c r="B36" s="128"/>
      <c r="C36" s="205"/>
      <c r="E36" s="20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</row>
    <row r="37" spans="1:16" ht="28.5" customHeight="1" x14ac:dyDescent="0.25">
      <c r="A37" s="206" t="s">
        <v>54</v>
      </c>
      <c r="B37" s="206"/>
      <c r="C37" s="206"/>
      <c r="D37" s="206"/>
      <c r="E37" s="207">
        <f>SUM(E33,E14)</f>
        <v>659280</v>
      </c>
      <c r="F37" s="156"/>
      <c r="G37" s="156"/>
      <c r="H37" s="208"/>
      <c r="I37" s="156"/>
      <c r="J37" s="162"/>
      <c r="K37" s="156"/>
      <c r="L37" s="162"/>
      <c r="M37" s="156"/>
      <c r="N37" s="162"/>
      <c r="O37" s="156"/>
      <c r="P37" s="156"/>
    </row>
    <row r="38" spans="1:16" ht="16.5" customHeight="1" x14ac:dyDescent="0.25">
      <c r="A38" s="209"/>
      <c r="B38" s="209"/>
      <c r="C38" s="209"/>
      <c r="D38" s="209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</row>
    <row r="39" spans="1:16" x14ac:dyDescent="0.25">
      <c r="A39" s="210"/>
      <c r="B39" s="211"/>
      <c r="C39" s="212"/>
      <c r="D39" s="213"/>
      <c r="E39" s="21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</row>
    <row r="40" spans="1:16" x14ac:dyDescent="0.25">
      <c r="A40" s="210"/>
      <c r="B40" s="211"/>
      <c r="C40" s="212"/>
      <c r="D40" s="213"/>
      <c r="E40" s="21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</row>
    <row r="41" spans="1:16" x14ac:dyDescent="0.25">
      <c r="A41" s="210"/>
      <c r="B41" s="211"/>
      <c r="C41" s="212"/>
      <c r="D41" s="213"/>
      <c r="E41" s="214"/>
    </row>
    <row r="42" spans="1:16" x14ac:dyDescent="0.25">
      <c r="A42" s="210"/>
      <c r="B42" s="211"/>
      <c r="C42" s="212"/>
      <c r="D42" s="213"/>
      <c r="E42" s="214"/>
    </row>
    <row r="43" spans="1:16" x14ac:dyDescent="0.25">
      <c r="A43" s="210"/>
      <c r="B43" s="211"/>
      <c r="C43" s="212"/>
      <c r="D43" s="213"/>
      <c r="E43" s="214"/>
    </row>
    <row r="44" spans="1:16" x14ac:dyDescent="0.25">
      <c r="A44" s="210"/>
      <c r="B44" s="211"/>
      <c r="C44" s="212"/>
      <c r="D44" s="213"/>
      <c r="E44" s="214"/>
    </row>
    <row r="50" s="86" customFormat="1" ht="16.5" customHeight="1" x14ac:dyDescent="0.25"/>
  </sheetData>
  <mergeCells count="7">
    <mergeCell ref="A37:D37"/>
    <mergeCell ref="A1:E1"/>
    <mergeCell ref="A5:E5"/>
    <mergeCell ref="A6:E6"/>
    <mergeCell ref="A16:E16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K49"/>
  <sheetViews>
    <sheetView zoomScaleNormal="100" zoomScalePageLayoutView="70" workbookViewId="0">
      <pane ySplit="5" topLeftCell="A6" activePane="bottomLeft" state="frozen"/>
      <selection pane="bottomLeft" activeCell="H14" sqref="H14"/>
    </sheetView>
  </sheetViews>
  <sheetFormatPr defaultRowHeight="15" x14ac:dyDescent="0.25"/>
  <cols>
    <col min="1" max="1" width="21.7109375" style="86" customWidth="1"/>
    <col min="2" max="2" width="18.85546875" style="86" customWidth="1"/>
    <col min="3" max="3" width="13.42578125" style="86" customWidth="1"/>
    <col min="4" max="4" width="11.28515625" style="86" bestFit="1" customWidth="1"/>
    <col min="5" max="5" width="13.85546875" style="86" bestFit="1" customWidth="1"/>
    <col min="6" max="16384" width="9.140625" style="86"/>
  </cols>
  <sheetData>
    <row r="1" spans="1:7" ht="18.75" x14ac:dyDescent="0.3">
      <c r="A1" s="108" t="s">
        <v>55</v>
      </c>
      <c r="B1" s="109"/>
      <c r="C1" s="109"/>
      <c r="D1" s="109"/>
      <c r="E1" s="109"/>
    </row>
    <row r="2" spans="1:7" ht="6" customHeight="1" x14ac:dyDescent="0.25">
      <c r="A2" s="110"/>
      <c r="B2" s="110"/>
      <c r="C2" s="110"/>
      <c r="D2" s="110"/>
      <c r="E2" s="110"/>
    </row>
    <row r="3" spans="1:7" ht="15" customHeight="1" x14ac:dyDescent="0.25">
      <c r="A3" s="88" t="s">
        <v>148</v>
      </c>
      <c r="B3" s="88"/>
      <c r="C3" s="88"/>
      <c r="D3" s="88"/>
      <c r="E3" s="88"/>
    </row>
    <row r="4" spans="1:7" ht="15" customHeight="1" x14ac:dyDescent="0.25">
      <c r="A4" s="88" t="s">
        <v>56</v>
      </c>
      <c r="B4" s="88"/>
      <c r="C4" s="88"/>
      <c r="D4" s="88"/>
      <c r="E4" s="88"/>
    </row>
    <row r="5" spans="1:7" x14ac:dyDescent="0.25">
      <c r="A5" s="15"/>
      <c r="B5" s="89"/>
      <c r="C5" s="15"/>
      <c r="D5" s="15"/>
      <c r="E5" s="15"/>
    </row>
    <row r="6" spans="1:7" ht="30.75" customHeight="1" x14ac:dyDescent="0.25">
      <c r="A6" s="90" t="s">
        <v>141</v>
      </c>
      <c r="B6" s="90"/>
      <c r="C6" s="90"/>
      <c r="D6" s="90"/>
      <c r="E6" s="90"/>
    </row>
    <row r="7" spans="1:7" ht="3.75" customHeight="1" x14ac:dyDescent="0.25">
      <c r="A7" s="111"/>
      <c r="B7" s="15"/>
      <c r="C7" s="15"/>
      <c r="D7" s="15"/>
      <c r="E7" s="15"/>
    </row>
    <row r="8" spans="1:7" ht="15.75" thickBot="1" x14ac:dyDescent="0.3">
      <c r="A8" s="88" t="s">
        <v>18</v>
      </c>
      <c r="B8" s="88"/>
      <c r="C8" s="88"/>
      <c r="D8" s="88"/>
      <c r="E8" s="88"/>
    </row>
    <row r="9" spans="1:7" ht="30" x14ac:dyDescent="0.25">
      <c r="A9" s="112" t="s">
        <v>4</v>
      </c>
      <c r="B9" s="113" t="s">
        <v>19</v>
      </c>
      <c r="C9" s="113" t="s">
        <v>20</v>
      </c>
      <c r="D9" s="114" t="s">
        <v>21</v>
      </c>
      <c r="E9" s="115" t="s">
        <v>22</v>
      </c>
    </row>
    <row r="10" spans="1:7" x14ac:dyDescent="0.25">
      <c r="A10" s="116" t="s">
        <v>57</v>
      </c>
      <c r="B10" s="117" t="s">
        <v>58</v>
      </c>
      <c r="C10" s="118">
        <v>505</v>
      </c>
      <c r="D10" s="118" t="s">
        <v>59</v>
      </c>
      <c r="E10" s="119">
        <v>105000</v>
      </c>
    </row>
    <row r="11" spans="1:7" x14ac:dyDescent="0.25">
      <c r="A11" s="116" t="s">
        <v>57</v>
      </c>
      <c r="B11" s="117" t="s">
        <v>60</v>
      </c>
      <c r="C11" s="118">
        <v>585</v>
      </c>
      <c r="D11" s="118" t="s">
        <v>59</v>
      </c>
      <c r="E11" s="119">
        <v>126000</v>
      </c>
    </row>
    <row r="12" spans="1:7" x14ac:dyDescent="0.25">
      <c r="A12" s="116" t="s">
        <v>23</v>
      </c>
      <c r="B12" s="117" t="s">
        <v>24</v>
      </c>
      <c r="C12" s="118">
        <v>830</v>
      </c>
      <c r="D12" s="118" t="s">
        <v>59</v>
      </c>
      <c r="E12" s="119">
        <v>142419</v>
      </c>
    </row>
    <row r="13" spans="1:7" ht="30" x14ac:dyDescent="0.25">
      <c r="A13" s="116" t="s">
        <v>28</v>
      </c>
      <c r="B13" s="117" t="s">
        <v>61</v>
      </c>
      <c r="C13" s="118">
        <v>702</v>
      </c>
      <c r="D13" s="118" t="s">
        <v>59</v>
      </c>
      <c r="E13" s="119">
        <v>186600</v>
      </c>
    </row>
    <row r="14" spans="1:7" x14ac:dyDescent="0.25">
      <c r="A14" s="116" t="s">
        <v>32</v>
      </c>
      <c r="B14" s="117" t="s">
        <v>33</v>
      </c>
      <c r="C14" s="118">
        <v>1123</v>
      </c>
      <c r="D14" s="118" t="s">
        <v>59</v>
      </c>
      <c r="E14" s="119">
        <v>310000</v>
      </c>
      <c r="G14" s="120"/>
    </row>
    <row r="15" spans="1:7" x14ac:dyDescent="0.25">
      <c r="A15" s="116"/>
      <c r="B15" s="121"/>
      <c r="C15" s="118"/>
      <c r="D15" s="118"/>
      <c r="E15" s="119"/>
    </row>
    <row r="16" spans="1:7" x14ac:dyDescent="0.25">
      <c r="A16" s="116"/>
      <c r="B16" s="121"/>
      <c r="C16" s="118"/>
      <c r="D16" s="118"/>
      <c r="E16" s="119"/>
    </row>
    <row r="17" spans="1:9" x14ac:dyDescent="0.25">
      <c r="A17" s="116"/>
      <c r="B17" s="121"/>
      <c r="C17" s="118"/>
      <c r="D17" s="118"/>
      <c r="E17" s="119"/>
    </row>
    <row r="18" spans="1:9" ht="15.75" thickBot="1" x14ac:dyDescent="0.3">
      <c r="A18" s="122"/>
      <c r="B18" s="123"/>
      <c r="C18" s="124"/>
      <c r="D18" s="125"/>
      <c r="E18" s="126"/>
    </row>
    <row r="19" spans="1:9" x14ac:dyDescent="0.25">
      <c r="A19" s="127" t="s">
        <v>34</v>
      </c>
      <c r="B19" s="128">
        <f>COUNTIF(A10:A18, "*")</f>
        <v>5</v>
      </c>
      <c r="C19" s="129">
        <f>SUM(C10:C18)</f>
        <v>3745</v>
      </c>
      <c r="D19" s="130" t="s">
        <v>35</v>
      </c>
      <c r="E19" s="103">
        <f>SUM(E10:E18)</f>
        <v>870019</v>
      </c>
    </row>
    <row r="20" spans="1:9" ht="16.5" customHeight="1" x14ac:dyDescent="0.25">
      <c r="A20" s="15"/>
      <c r="B20" s="15"/>
      <c r="C20" s="15"/>
      <c r="D20" s="15"/>
      <c r="E20" s="15"/>
    </row>
    <row r="21" spans="1:9" ht="15" customHeight="1" thickBot="1" x14ac:dyDescent="0.3">
      <c r="A21" s="85" t="s">
        <v>36</v>
      </c>
      <c r="B21" s="85"/>
      <c r="C21" s="85"/>
      <c r="D21" s="85"/>
      <c r="E21" s="85"/>
    </row>
    <row r="22" spans="1:9" ht="30" x14ac:dyDescent="0.25">
      <c r="A22" s="131" t="s">
        <v>4</v>
      </c>
      <c r="B22" s="132" t="s">
        <v>19</v>
      </c>
      <c r="C22" s="132" t="s">
        <v>20</v>
      </c>
      <c r="D22" s="133" t="s">
        <v>21</v>
      </c>
      <c r="E22" s="134" t="s">
        <v>22</v>
      </c>
    </row>
    <row r="23" spans="1:9" x14ac:dyDescent="0.25">
      <c r="A23" s="116" t="s">
        <v>62</v>
      </c>
      <c r="B23" s="117" t="s">
        <v>63</v>
      </c>
      <c r="C23" s="135">
        <v>561</v>
      </c>
      <c r="D23" s="118" t="s">
        <v>59</v>
      </c>
      <c r="E23" s="136">
        <v>67200</v>
      </c>
    </row>
    <row r="24" spans="1:9" x14ac:dyDescent="0.25">
      <c r="A24" s="116" t="s">
        <v>64</v>
      </c>
      <c r="B24" s="117" t="s">
        <v>65</v>
      </c>
      <c r="C24" s="135">
        <v>757</v>
      </c>
      <c r="D24" s="118" t="s">
        <v>59</v>
      </c>
      <c r="E24" s="136">
        <v>98000</v>
      </c>
    </row>
    <row r="25" spans="1:9" x14ac:dyDescent="0.25">
      <c r="A25" s="116" t="s">
        <v>66</v>
      </c>
      <c r="B25" s="117" t="s">
        <v>67</v>
      </c>
      <c r="C25" s="135">
        <v>879</v>
      </c>
      <c r="D25" s="118" t="s">
        <v>59</v>
      </c>
      <c r="E25" s="136">
        <v>110250</v>
      </c>
    </row>
    <row r="26" spans="1:9" x14ac:dyDescent="0.25">
      <c r="A26" s="116" t="s">
        <v>68</v>
      </c>
      <c r="B26" s="117" t="s">
        <v>69</v>
      </c>
      <c r="C26" s="135">
        <v>332</v>
      </c>
      <c r="D26" s="118" t="s">
        <v>59</v>
      </c>
      <c r="E26" s="136">
        <v>38832.5</v>
      </c>
    </row>
    <row r="27" spans="1:9" x14ac:dyDescent="0.25">
      <c r="A27" s="116" t="s">
        <v>70</v>
      </c>
      <c r="B27" s="121" t="s">
        <v>71</v>
      </c>
      <c r="C27" s="135">
        <v>1006</v>
      </c>
      <c r="D27" s="118" t="s">
        <v>59</v>
      </c>
      <c r="E27" s="136">
        <v>100500</v>
      </c>
      <c r="I27" s="104"/>
    </row>
    <row r="28" spans="1:9" x14ac:dyDescent="0.25">
      <c r="A28" s="116" t="s">
        <v>72</v>
      </c>
      <c r="B28" s="121" t="s">
        <v>73</v>
      </c>
      <c r="C28" s="137">
        <v>445</v>
      </c>
      <c r="D28" s="138" t="s">
        <v>59</v>
      </c>
      <c r="E28" s="139">
        <v>100000</v>
      </c>
    </row>
    <row r="29" spans="1:9" x14ac:dyDescent="0.25">
      <c r="A29" s="116" t="s">
        <v>51</v>
      </c>
      <c r="B29" s="117" t="s">
        <v>74</v>
      </c>
      <c r="C29" s="137">
        <v>1057</v>
      </c>
      <c r="D29" s="138" t="s">
        <v>59</v>
      </c>
      <c r="E29" s="139">
        <v>203000</v>
      </c>
    </row>
    <row r="30" spans="1:9" ht="30" x14ac:dyDescent="0.25">
      <c r="A30" s="116" t="s">
        <v>75</v>
      </c>
      <c r="B30" s="117" t="s">
        <v>76</v>
      </c>
      <c r="C30" s="135">
        <v>1836</v>
      </c>
      <c r="D30" s="138" t="s">
        <v>59</v>
      </c>
      <c r="E30" s="139">
        <v>342682</v>
      </c>
    </row>
    <row r="31" spans="1:9" x14ac:dyDescent="0.25">
      <c r="A31" s="116" t="s">
        <v>77</v>
      </c>
      <c r="B31" s="117" t="s">
        <v>78</v>
      </c>
      <c r="C31" s="135">
        <v>1693</v>
      </c>
      <c r="D31" s="138" t="s">
        <v>59</v>
      </c>
      <c r="E31" s="139">
        <v>194700</v>
      </c>
    </row>
    <row r="32" spans="1:9" x14ac:dyDescent="0.25">
      <c r="A32" s="116" t="s">
        <v>49</v>
      </c>
      <c r="B32" s="117" t="s">
        <v>79</v>
      </c>
      <c r="C32" s="135">
        <v>1260</v>
      </c>
      <c r="D32" s="138" t="s">
        <v>59</v>
      </c>
      <c r="E32" s="139">
        <v>154000</v>
      </c>
    </row>
    <row r="33" spans="1:11" x14ac:dyDescent="0.25">
      <c r="A33" s="116" t="s">
        <v>80</v>
      </c>
      <c r="B33" s="117" t="s">
        <v>81</v>
      </c>
      <c r="C33" s="135">
        <v>1089</v>
      </c>
      <c r="D33" s="138" t="s">
        <v>59</v>
      </c>
      <c r="E33" s="139">
        <v>209000</v>
      </c>
    </row>
    <row r="34" spans="1:11" x14ac:dyDescent="0.25">
      <c r="A34" s="116" t="s">
        <v>82</v>
      </c>
      <c r="B34" s="117" t="s">
        <v>83</v>
      </c>
      <c r="C34" s="135">
        <v>1049</v>
      </c>
      <c r="D34" s="138" t="s">
        <v>59</v>
      </c>
      <c r="E34" s="139">
        <v>129000</v>
      </c>
    </row>
    <row r="35" spans="1:11" x14ac:dyDescent="0.25">
      <c r="A35" s="116" t="s">
        <v>84</v>
      </c>
      <c r="B35" s="117" t="s">
        <v>85</v>
      </c>
      <c r="C35" s="135">
        <v>902</v>
      </c>
      <c r="D35" s="138" t="s">
        <v>59</v>
      </c>
      <c r="E35" s="139">
        <v>127000</v>
      </c>
    </row>
    <row r="36" spans="1:11" x14ac:dyDescent="0.25">
      <c r="A36" s="116" t="s">
        <v>86</v>
      </c>
      <c r="B36" s="117" t="s">
        <v>87</v>
      </c>
      <c r="C36" s="135">
        <v>1700</v>
      </c>
      <c r="D36" s="138" t="s">
        <v>59</v>
      </c>
      <c r="E36" s="139">
        <v>100000</v>
      </c>
    </row>
    <row r="37" spans="1:11" x14ac:dyDescent="0.25">
      <c r="A37" s="116"/>
      <c r="B37" s="117"/>
      <c r="C37" s="135"/>
      <c r="D37" s="138"/>
      <c r="E37" s="139"/>
      <c r="K37" s="98"/>
    </row>
    <row r="38" spans="1:11" x14ac:dyDescent="0.25">
      <c r="A38" s="116"/>
      <c r="B38" s="117"/>
      <c r="C38" s="135"/>
      <c r="D38" s="138"/>
      <c r="E38" s="139"/>
    </row>
    <row r="39" spans="1:11" ht="18" customHeight="1" x14ac:dyDescent="0.25">
      <c r="A39" s="116"/>
      <c r="B39" s="117"/>
      <c r="C39" s="137"/>
      <c r="D39" s="138"/>
      <c r="E39" s="139"/>
    </row>
    <row r="40" spans="1:11" ht="30.75" customHeight="1" x14ac:dyDescent="0.25">
      <c r="A40" s="116"/>
      <c r="B40" s="117"/>
      <c r="C40" s="137"/>
      <c r="D40" s="138"/>
      <c r="E40" s="139"/>
    </row>
    <row r="41" spans="1:11" ht="18" customHeight="1" thickBot="1" x14ac:dyDescent="0.3">
      <c r="A41" s="140"/>
      <c r="B41" s="141"/>
      <c r="C41" s="142"/>
      <c r="D41" s="143"/>
      <c r="E41" s="144"/>
    </row>
    <row r="42" spans="1:11" ht="18" customHeight="1" x14ac:dyDescent="0.25">
      <c r="A42" s="15"/>
      <c r="B42" s="145"/>
      <c r="C42" s="146"/>
      <c r="D42" s="147"/>
      <c r="E42" s="148"/>
    </row>
    <row r="43" spans="1:11" x14ac:dyDescent="0.25">
      <c r="A43" s="127" t="s">
        <v>34</v>
      </c>
      <c r="B43" s="128">
        <f>COUNTIF(A23:A42, "*")</f>
        <v>14</v>
      </c>
      <c r="C43" s="129">
        <f>SUM(C23:C41)</f>
        <v>14566</v>
      </c>
      <c r="D43" s="130" t="s">
        <v>35</v>
      </c>
      <c r="E43" s="149">
        <f>SUM(E23:E42)</f>
        <v>1974164.5</v>
      </c>
    </row>
    <row r="44" spans="1:11" x14ac:dyDescent="0.25">
      <c r="A44" s="15"/>
      <c r="B44" s="15"/>
      <c r="C44" s="150"/>
      <c r="D44" s="15"/>
      <c r="E44" s="151"/>
    </row>
    <row r="45" spans="1:11" x14ac:dyDescent="0.25">
      <c r="A45" s="105" t="s">
        <v>53</v>
      </c>
      <c r="B45" s="128">
        <f>B43+B19</f>
        <v>19</v>
      </c>
      <c r="C45" s="129">
        <f>SUM(C43,C19)</f>
        <v>18311</v>
      </c>
      <c r="D45" s="15"/>
      <c r="E45" s="151"/>
    </row>
    <row r="46" spans="1:11" x14ac:dyDescent="0.25">
      <c r="A46" s="106"/>
      <c r="B46" s="106"/>
      <c r="C46" s="15"/>
      <c r="D46" s="15"/>
      <c r="E46" s="151"/>
    </row>
    <row r="47" spans="1:11" x14ac:dyDescent="0.25">
      <c r="A47" s="152" t="s">
        <v>88</v>
      </c>
      <c r="B47" s="153"/>
      <c r="C47" s="153"/>
      <c r="D47" s="153"/>
      <c r="E47" s="103">
        <f>SUM(E19+E43)</f>
        <v>2844183.5</v>
      </c>
      <c r="I47" s="104"/>
    </row>
    <row r="48" spans="1:11" x14ac:dyDescent="0.25">
      <c r="A48" s="15"/>
      <c r="B48" s="15"/>
      <c r="C48" s="15"/>
      <c r="D48" s="15"/>
      <c r="E48" s="148"/>
    </row>
    <row r="49" spans="1:5" x14ac:dyDescent="0.25">
      <c r="A49" s="15"/>
      <c r="B49" s="15"/>
      <c r="C49" s="15"/>
      <c r="D49" s="15"/>
      <c r="E49" s="154"/>
    </row>
  </sheetData>
  <mergeCells count="6">
    <mergeCell ref="A1:E1"/>
    <mergeCell ref="A6:E6"/>
    <mergeCell ref="A8:E8"/>
    <mergeCell ref="A21:E21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54"/>
  <sheetViews>
    <sheetView showWhiteSpace="0" zoomScaleNormal="100" zoomScalePageLayoutView="85" workbookViewId="0">
      <pane ySplit="5" topLeftCell="A6" activePane="bottomLeft" state="frozen"/>
      <selection pane="bottomLeft" activeCell="A6" sqref="A6:E6"/>
    </sheetView>
  </sheetViews>
  <sheetFormatPr defaultRowHeight="15" x14ac:dyDescent="0.25"/>
  <cols>
    <col min="1" max="1" width="13.85546875" customWidth="1"/>
    <col min="2" max="2" width="22.42578125" customWidth="1"/>
    <col min="3" max="3" width="16.28515625" customWidth="1"/>
    <col min="4" max="4" width="17" customWidth="1"/>
    <col min="5" max="5" width="19.85546875" customWidth="1"/>
  </cols>
  <sheetData>
    <row r="1" spans="1:5" ht="16.5" x14ac:dyDescent="0.3">
      <c r="A1" s="58" t="s">
        <v>89</v>
      </c>
      <c r="B1" s="58"/>
      <c r="C1" s="58"/>
      <c r="D1" s="58"/>
      <c r="E1" s="58"/>
    </row>
    <row r="2" spans="1:5" x14ac:dyDescent="0.25">
      <c r="A2" s="20"/>
      <c r="B2" s="20"/>
      <c r="C2" s="20"/>
      <c r="D2" s="20"/>
      <c r="E2" s="20"/>
    </row>
    <row r="3" spans="1:5" ht="15" customHeight="1" x14ac:dyDescent="0.25">
      <c r="A3" s="56" t="s">
        <v>144</v>
      </c>
      <c r="B3" s="56"/>
      <c r="C3" s="56"/>
      <c r="D3" s="56"/>
      <c r="E3" s="56"/>
    </row>
    <row r="4" spans="1:5" ht="15" customHeight="1" x14ac:dyDescent="0.25">
      <c r="A4" s="56" t="s">
        <v>2</v>
      </c>
      <c r="B4" s="56"/>
      <c r="C4" s="56"/>
      <c r="D4" s="56"/>
      <c r="E4" s="56"/>
    </row>
    <row r="5" spans="1:5" ht="32.25" customHeight="1" x14ac:dyDescent="0.25">
      <c r="A5" s="74" t="s">
        <v>143</v>
      </c>
      <c r="B5" s="74"/>
      <c r="C5" s="74"/>
      <c r="D5" s="74"/>
      <c r="E5" s="74"/>
    </row>
    <row r="6" spans="1:5" ht="16.5" x14ac:dyDescent="0.25">
      <c r="A6" s="56"/>
      <c r="B6" s="56"/>
      <c r="C6" s="56"/>
      <c r="D6" s="56"/>
      <c r="E6" s="56"/>
    </row>
    <row r="7" spans="1:5" x14ac:dyDescent="0.25">
      <c r="A7" s="67" t="s">
        <v>5</v>
      </c>
      <c r="B7" s="68"/>
      <c r="C7" s="68"/>
      <c r="D7" s="68"/>
      <c r="E7" s="27" t="s">
        <v>22</v>
      </c>
    </row>
    <row r="8" spans="1:5" ht="16.5" x14ac:dyDescent="0.3">
      <c r="A8" s="69" t="s">
        <v>90</v>
      </c>
      <c r="B8" s="70"/>
      <c r="C8" s="70"/>
      <c r="D8" s="70"/>
      <c r="E8" s="28">
        <v>134273</v>
      </c>
    </row>
    <row r="9" spans="1:5" ht="16.5" x14ac:dyDescent="0.3">
      <c r="A9" s="71" t="s">
        <v>91</v>
      </c>
      <c r="B9" s="72"/>
      <c r="C9" s="72"/>
      <c r="D9" s="72"/>
      <c r="E9" s="29">
        <v>17000</v>
      </c>
    </row>
    <row r="10" spans="1:5" ht="16.5" x14ac:dyDescent="0.3">
      <c r="A10" s="71" t="s">
        <v>92</v>
      </c>
      <c r="B10" s="72"/>
      <c r="C10" s="72"/>
      <c r="D10" s="72"/>
      <c r="E10" s="29">
        <v>47061</v>
      </c>
    </row>
    <row r="11" spans="1:5" ht="16.5" x14ac:dyDescent="0.3">
      <c r="A11" s="71" t="s">
        <v>93</v>
      </c>
      <c r="B11" s="72"/>
      <c r="C11" s="72"/>
      <c r="D11" s="72"/>
      <c r="E11" s="29">
        <f>113292+6918</f>
        <v>120210</v>
      </c>
    </row>
    <row r="12" spans="1:5" ht="16.5" x14ac:dyDescent="0.3">
      <c r="A12" s="71" t="s">
        <v>94</v>
      </c>
      <c r="B12" s="72"/>
      <c r="C12" s="72"/>
      <c r="D12" s="72"/>
      <c r="E12" s="29">
        <f>42363+6918</f>
        <v>49281</v>
      </c>
    </row>
    <row r="13" spans="1:5" ht="16.5" x14ac:dyDescent="0.3">
      <c r="A13" s="71" t="s">
        <v>95</v>
      </c>
      <c r="B13" s="72"/>
      <c r="C13" s="72"/>
      <c r="D13" s="72"/>
      <c r="E13" s="29">
        <v>60000</v>
      </c>
    </row>
    <row r="14" spans="1:5" ht="16.5" x14ac:dyDescent="0.3">
      <c r="A14" s="75" t="s">
        <v>96</v>
      </c>
      <c r="B14" s="73"/>
      <c r="C14" s="73"/>
      <c r="D14" s="73"/>
      <c r="E14" s="29">
        <v>10000</v>
      </c>
    </row>
    <row r="15" spans="1:5" ht="16.5" x14ac:dyDescent="0.3">
      <c r="A15" s="63" t="s">
        <v>97</v>
      </c>
      <c r="B15" s="64"/>
      <c r="C15" s="64"/>
      <c r="D15" s="65"/>
      <c r="E15" s="29">
        <v>25000</v>
      </c>
    </row>
    <row r="16" spans="1:5" ht="16.5" x14ac:dyDescent="0.3">
      <c r="A16" s="60" t="s">
        <v>98</v>
      </c>
      <c r="B16" s="61"/>
      <c r="C16" s="61"/>
      <c r="D16" s="62"/>
      <c r="E16" s="30">
        <v>33300</v>
      </c>
    </row>
    <row r="17" spans="1:5" ht="16.5" x14ac:dyDescent="0.3">
      <c r="A17" s="19"/>
      <c r="B17" s="19"/>
      <c r="C17" s="19"/>
      <c r="D17" s="31" t="s">
        <v>35</v>
      </c>
      <c r="E17" s="23">
        <f>SUM(E8:E16)</f>
        <v>496125</v>
      </c>
    </row>
    <row r="18" spans="1:5" x14ac:dyDescent="0.25">
      <c r="A18" s="19"/>
      <c r="B18" s="19"/>
      <c r="C18" s="19"/>
      <c r="D18" s="32"/>
      <c r="E18" s="19"/>
    </row>
    <row r="19" spans="1:5" x14ac:dyDescent="0.25">
      <c r="A19" s="58" t="s">
        <v>99</v>
      </c>
      <c r="B19" s="58"/>
      <c r="C19" s="58"/>
      <c r="D19" s="58"/>
      <c r="E19" s="58"/>
    </row>
    <row r="20" spans="1:5" x14ac:dyDescent="0.25">
      <c r="A20" s="26" t="s">
        <v>4</v>
      </c>
      <c r="B20" s="76" t="s">
        <v>5</v>
      </c>
      <c r="C20" s="68"/>
      <c r="D20" s="68"/>
      <c r="E20" s="27" t="s">
        <v>22</v>
      </c>
    </row>
    <row r="21" spans="1:5" ht="16.5" x14ac:dyDescent="0.3">
      <c r="A21" s="34" t="s">
        <v>30</v>
      </c>
      <c r="B21" s="77" t="s">
        <v>100</v>
      </c>
      <c r="C21" s="78"/>
      <c r="D21" s="78"/>
      <c r="E21" s="28">
        <v>13110</v>
      </c>
    </row>
    <row r="22" spans="1:5" ht="15" customHeight="1" x14ac:dyDescent="0.25">
      <c r="A22" s="35" t="s">
        <v>32</v>
      </c>
      <c r="B22" s="66" t="s">
        <v>101</v>
      </c>
      <c r="C22" s="73"/>
      <c r="D22" s="73"/>
      <c r="E22" s="29">
        <v>8574</v>
      </c>
    </row>
    <row r="23" spans="1:5" ht="15" customHeight="1" x14ac:dyDescent="0.25">
      <c r="A23" s="35" t="s">
        <v>102</v>
      </c>
      <c r="B23" s="66" t="s">
        <v>103</v>
      </c>
      <c r="C23" s="73"/>
      <c r="D23" s="73"/>
      <c r="E23" s="29">
        <v>17038</v>
      </c>
    </row>
    <row r="24" spans="1:5" x14ac:dyDescent="0.25">
      <c r="A24" s="35" t="s">
        <v>28</v>
      </c>
      <c r="B24" s="66" t="s">
        <v>104</v>
      </c>
      <c r="C24" s="73"/>
      <c r="D24" s="73"/>
      <c r="E24" s="29">
        <v>15790</v>
      </c>
    </row>
    <row r="25" spans="1:5" ht="18.75" customHeight="1" x14ac:dyDescent="0.25">
      <c r="A25" s="35" t="s">
        <v>23</v>
      </c>
      <c r="B25" s="66" t="s">
        <v>105</v>
      </c>
      <c r="C25" s="73"/>
      <c r="D25" s="73"/>
      <c r="E25" s="29">
        <v>22132</v>
      </c>
    </row>
    <row r="26" spans="1:5" x14ac:dyDescent="0.25">
      <c r="A26" s="35" t="s">
        <v>106</v>
      </c>
      <c r="B26" s="66" t="s">
        <v>107</v>
      </c>
      <c r="C26" s="73"/>
      <c r="D26" s="73"/>
      <c r="E26" s="29">
        <v>28341</v>
      </c>
    </row>
    <row r="27" spans="1:5" x14ac:dyDescent="0.25">
      <c r="A27" s="18" t="s">
        <v>108</v>
      </c>
      <c r="B27" s="66" t="s">
        <v>109</v>
      </c>
      <c r="C27" s="66"/>
      <c r="D27" s="66"/>
      <c r="E27" s="29">
        <v>10136</v>
      </c>
    </row>
    <row r="28" spans="1:5" x14ac:dyDescent="0.25">
      <c r="A28" s="36" t="s">
        <v>26</v>
      </c>
      <c r="B28" s="59" t="s">
        <v>110</v>
      </c>
      <c r="C28" s="59"/>
      <c r="D28" s="59"/>
      <c r="E28" s="30">
        <v>19152</v>
      </c>
    </row>
    <row r="29" spans="1:5" ht="16.5" x14ac:dyDescent="0.3">
      <c r="A29" s="19"/>
      <c r="B29" s="19"/>
      <c r="C29" s="19"/>
      <c r="D29" s="31" t="s">
        <v>35</v>
      </c>
      <c r="E29" s="23">
        <f>SUM(E21:E28)</f>
        <v>134273</v>
      </c>
    </row>
    <row r="30" spans="1:5" x14ac:dyDescent="0.25">
      <c r="A30" s="19"/>
      <c r="B30" s="19"/>
      <c r="C30" s="19"/>
      <c r="D30" s="19"/>
      <c r="E30" s="19"/>
    </row>
    <row r="31" spans="1:5" x14ac:dyDescent="0.25">
      <c r="A31" s="19"/>
      <c r="B31" s="19"/>
      <c r="C31" s="19"/>
      <c r="D31" s="19"/>
      <c r="E31" s="19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9"/>
      <c r="B34" s="19"/>
      <c r="C34" s="19"/>
      <c r="D34" s="19"/>
      <c r="E34" s="19"/>
    </row>
    <row r="35" spans="1:5" x14ac:dyDescent="0.25">
      <c r="A35" s="19"/>
      <c r="B35" s="19"/>
      <c r="C35" s="19"/>
      <c r="D35" s="19"/>
      <c r="E35" s="19"/>
    </row>
    <row r="36" spans="1:5" x14ac:dyDescent="0.25">
      <c r="A36" s="19"/>
      <c r="B36" s="19"/>
      <c r="C36" s="19"/>
      <c r="D36" s="19"/>
      <c r="E36" s="19"/>
    </row>
    <row r="37" spans="1:5" x14ac:dyDescent="0.25">
      <c r="E37" s="13"/>
    </row>
    <row r="39" spans="1:5" x14ac:dyDescent="0.25">
      <c r="E39" s="13"/>
    </row>
    <row r="46" spans="1:5" x14ac:dyDescent="0.25">
      <c r="A46" s="6"/>
    </row>
    <row r="47" spans="1:5" x14ac:dyDescent="0.25">
      <c r="A47" s="6"/>
    </row>
    <row r="48" spans="1:5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</sheetData>
  <mergeCells count="25">
    <mergeCell ref="B25:D25"/>
    <mergeCell ref="B26:D26"/>
    <mergeCell ref="A5:E5"/>
    <mergeCell ref="B22:D22"/>
    <mergeCell ref="B23:D23"/>
    <mergeCell ref="A14:D14"/>
    <mergeCell ref="B20:D20"/>
    <mergeCell ref="B21:D21"/>
    <mergeCell ref="A19:E19"/>
    <mergeCell ref="B28:D28"/>
    <mergeCell ref="A16:D16"/>
    <mergeCell ref="A15:D15"/>
    <mergeCell ref="B27:D27"/>
    <mergeCell ref="A1:E1"/>
    <mergeCell ref="A3:E3"/>
    <mergeCell ref="A4:E4"/>
    <mergeCell ref="A6:E6"/>
    <mergeCell ref="A7:D7"/>
    <mergeCell ref="A8:D8"/>
    <mergeCell ref="A9:D9"/>
    <mergeCell ref="A10:D10"/>
    <mergeCell ref="A11:D11"/>
    <mergeCell ref="A12:D12"/>
    <mergeCell ref="A13:D13"/>
    <mergeCell ref="B24:D2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E22"/>
  <sheetViews>
    <sheetView zoomScaleNormal="100" zoomScalePageLayoutView="85" workbookViewId="0">
      <pane ySplit="4" topLeftCell="A5" activePane="bottomLeft" state="frozen"/>
      <selection pane="bottomLeft" activeCell="E16" sqref="E16"/>
    </sheetView>
  </sheetViews>
  <sheetFormatPr defaultRowHeight="15" x14ac:dyDescent="0.25"/>
  <cols>
    <col min="1" max="1" width="13.85546875" customWidth="1"/>
    <col min="2" max="2" width="8.7109375" customWidth="1"/>
    <col min="3" max="3" width="16.28515625" customWidth="1"/>
    <col min="4" max="4" width="36" bestFit="1" customWidth="1"/>
    <col min="5" max="5" width="14.140625" style="10" customWidth="1"/>
  </cols>
  <sheetData>
    <row r="1" spans="1:5" ht="20.25" x14ac:dyDescent="0.35">
      <c r="A1" s="55" t="s">
        <v>111</v>
      </c>
      <c r="B1" s="55"/>
      <c r="C1" s="55"/>
      <c r="D1" s="55"/>
      <c r="E1" s="55"/>
    </row>
    <row r="2" spans="1:5" x14ac:dyDescent="0.25">
      <c r="A2" s="20"/>
      <c r="B2" s="20"/>
      <c r="C2" s="20"/>
      <c r="D2" s="20"/>
      <c r="E2" s="37"/>
    </row>
    <row r="3" spans="1:5" ht="15" customHeight="1" x14ac:dyDescent="0.25">
      <c r="A3" s="56" t="s">
        <v>112</v>
      </c>
      <c r="B3" s="56"/>
      <c r="C3" s="56"/>
      <c r="D3" s="56"/>
      <c r="E3" s="56"/>
    </row>
    <row r="4" spans="1:5" ht="15" customHeight="1" x14ac:dyDescent="0.25">
      <c r="A4" s="56" t="s">
        <v>2</v>
      </c>
      <c r="B4" s="56"/>
      <c r="C4" s="56"/>
      <c r="D4" s="56"/>
      <c r="E4" s="56"/>
    </row>
    <row r="5" spans="1:5" ht="16.5" x14ac:dyDescent="0.25">
      <c r="A5" s="19"/>
      <c r="B5" s="17"/>
      <c r="C5" s="19"/>
      <c r="D5" s="19"/>
      <c r="E5" s="38"/>
    </row>
    <row r="6" spans="1:5" ht="30.75" customHeight="1" x14ac:dyDescent="0.25">
      <c r="A6" s="57" t="s">
        <v>113</v>
      </c>
      <c r="B6" s="57"/>
      <c r="C6" s="57"/>
      <c r="D6" s="57"/>
      <c r="E6" s="57"/>
    </row>
    <row r="7" spans="1:5" ht="16.5" x14ac:dyDescent="0.25">
      <c r="A7" s="21"/>
      <c r="B7" s="19"/>
      <c r="C7" s="19"/>
      <c r="D7" s="19"/>
      <c r="E7" s="38"/>
    </row>
    <row r="8" spans="1:5" ht="16.5" x14ac:dyDescent="0.25">
      <c r="A8" s="56" t="s">
        <v>18</v>
      </c>
      <c r="B8" s="56"/>
      <c r="C8" s="56"/>
      <c r="D8" s="56"/>
      <c r="E8" s="56"/>
    </row>
    <row r="9" spans="1:5" x14ac:dyDescent="0.25">
      <c r="A9" s="67" t="s">
        <v>114</v>
      </c>
      <c r="B9" s="68"/>
      <c r="C9" s="33" t="s">
        <v>115</v>
      </c>
      <c r="D9" s="39" t="s">
        <v>5</v>
      </c>
      <c r="E9" s="27" t="s">
        <v>116</v>
      </c>
    </row>
    <row r="10" spans="1:5" x14ac:dyDescent="0.25">
      <c r="A10" s="69" t="s">
        <v>117</v>
      </c>
      <c r="B10" s="70"/>
      <c r="C10" s="40">
        <v>7</v>
      </c>
      <c r="D10" s="22" t="s">
        <v>118</v>
      </c>
      <c r="E10" s="28">
        <v>38500</v>
      </c>
    </row>
    <row r="11" spans="1:5" x14ac:dyDescent="0.25">
      <c r="A11" s="71" t="s">
        <v>117</v>
      </c>
      <c r="B11" s="72"/>
      <c r="C11" s="41">
        <v>8</v>
      </c>
      <c r="D11" s="42" t="s">
        <v>119</v>
      </c>
      <c r="E11" s="29">
        <v>31000</v>
      </c>
    </row>
    <row r="12" spans="1:5" ht="16.5" x14ac:dyDescent="0.3">
      <c r="A12" s="80" t="s">
        <v>120</v>
      </c>
      <c r="B12" s="81"/>
      <c r="C12" s="43">
        <v>9</v>
      </c>
      <c r="D12" s="44" t="s">
        <v>121</v>
      </c>
      <c r="E12" s="30">
        <v>27600</v>
      </c>
    </row>
    <row r="13" spans="1:5" ht="16.5" x14ac:dyDescent="0.3">
      <c r="A13" s="25"/>
      <c r="B13" s="84" t="s">
        <v>122</v>
      </c>
      <c r="C13" s="84"/>
      <c r="D13" s="25"/>
      <c r="E13" s="45">
        <f>SUM(E7:E12)</f>
        <v>97100</v>
      </c>
    </row>
    <row r="14" spans="1:5" ht="15" customHeight="1" x14ac:dyDescent="0.25">
      <c r="A14" s="19"/>
      <c r="B14" s="82" t="s">
        <v>123</v>
      </c>
      <c r="C14" s="82"/>
      <c r="D14" s="46" t="s">
        <v>146</v>
      </c>
      <c r="E14" s="47">
        <f>5*17000</f>
        <v>85000</v>
      </c>
    </row>
    <row r="15" spans="1:5" ht="15" customHeight="1" x14ac:dyDescent="0.3">
      <c r="A15" s="19"/>
      <c r="B15" s="83" t="s">
        <v>124</v>
      </c>
      <c r="C15" s="83"/>
      <c r="D15" s="19"/>
      <c r="E15" s="48">
        <v>87000</v>
      </c>
    </row>
    <row r="16" spans="1:5" ht="15" customHeight="1" x14ac:dyDescent="0.3">
      <c r="A16" s="19"/>
      <c r="B16" s="19"/>
      <c r="C16" s="24"/>
      <c r="D16" s="31" t="s">
        <v>35</v>
      </c>
      <c r="E16" s="23">
        <f>SUM(E13:E15)</f>
        <v>269100</v>
      </c>
    </row>
    <row r="17" spans="1:5" ht="15" customHeight="1" x14ac:dyDescent="0.3">
      <c r="A17" s="19"/>
      <c r="B17" s="19"/>
      <c r="C17" s="24"/>
      <c r="D17" s="31"/>
      <c r="E17" s="49"/>
    </row>
    <row r="18" spans="1:5" ht="31.5" customHeight="1" x14ac:dyDescent="0.25">
      <c r="A18" s="79" t="s">
        <v>125</v>
      </c>
      <c r="B18" s="79"/>
      <c r="C18" s="79"/>
      <c r="D18" s="79"/>
      <c r="E18" s="79"/>
    </row>
    <row r="19" spans="1:5" x14ac:dyDescent="0.25">
      <c r="A19" s="19"/>
      <c r="B19" s="19"/>
      <c r="C19" s="19"/>
      <c r="D19" s="19"/>
      <c r="E19" s="38"/>
    </row>
    <row r="20" spans="1:5" x14ac:dyDescent="0.25">
      <c r="A20" s="19"/>
      <c r="B20" s="19"/>
      <c r="C20" s="19"/>
      <c r="D20" s="19"/>
      <c r="E20" s="38"/>
    </row>
    <row r="21" spans="1:5" x14ac:dyDescent="0.25">
      <c r="A21" s="19"/>
      <c r="B21" s="19"/>
      <c r="C21" s="19"/>
      <c r="D21" s="19"/>
      <c r="E21" s="38"/>
    </row>
    <row r="22" spans="1:5" x14ac:dyDescent="0.25">
      <c r="A22" s="19"/>
      <c r="B22" s="19"/>
      <c r="C22" s="19"/>
      <c r="D22" s="19"/>
      <c r="E22" s="38"/>
    </row>
  </sheetData>
  <mergeCells count="13">
    <mergeCell ref="A18:E18"/>
    <mergeCell ref="A1:E1"/>
    <mergeCell ref="A3:E3"/>
    <mergeCell ref="A4:E4"/>
    <mergeCell ref="A6:E6"/>
    <mergeCell ref="A8:E8"/>
    <mergeCell ref="A10:B10"/>
    <mergeCell ref="A9:B9"/>
    <mergeCell ref="A11:B11"/>
    <mergeCell ref="A12:B12"/>
    <mergeCell ref="B14:C14"/>
    <mergeCell ref="B15:C15"/>
    <mergeCell ref="B13:C13"/>
  </mergeCells>
  <pageMargins left="0.7" right="0.7" top="0.75" bottom="0.75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H25"/>
  <sheetViews>
    <sheetView zoomScaleNormal="100" zoomScalePageLayoutView="70" workbookViewId="0">
      <selection activeCell="G11" sqref="G11:G12"/>
    </sheetView>
  </sheetViews>
  <sheetFormatPr defaultRowHeight="15" x14ac:dyDescent="0.25"/>
  <cols>
    <col min="1" max="1" width="13.85546875" style="86" customWidth="1"/>
    <col min="2" max="2" width="18.28515625" style="86" customWidth="1"/>
    <col min="3" max="3" width="31.28515625" style="86" customWidth="1"/>
    <col min="4" max="4" width="20.7109375" style="86" customWidth="1"/>
    <col min="5" max="16384" width="9.140625" style="86"/>
  </cols>
  <sheetData>
    <row r="1" spans="1:8" x14ac:dyDescent="0.25">
      <c r="A1" s="85" t="s">
        <v>126</v>
      </c>
      <c r="B1" s="85"/>
      <c r="C1" s="85"/>
      <c r="D1" s="85"/>
    </row>
    <row r="2" spans="1:8" x14ac:dyDescent="0.25">
      <c r="A2" s="87"/>
      <c r="B2" s="87"/>
      <c r="C2" s="87"/>
      <c r="D2" s="87"/>
    </row>
    <row r="3" spans="1:8" ht="15" customHeight="1" x14ac:dyDescent="0.25">
      <c r="A3" s="88" t="s">
        <v>147</v>
      </c>
      <c r="B3" s="88"/>
      <c r="C3" s="88"/>
      <c r="D3" s="88"/>
    </row>
    <row r="4" spans="1:8" ht="15" customHeight="1" x14ac:dyDescent="0.25">
      <c r="A4" s="88" t="s">
        <v>2</v>
      </c>
      <c r="B4" s="88"/>
      <c r="C4" s="88"/>
      <c r="D4" s="88"/>
    </row>
    <row r="5" spans="1:8" x14ac:dyDescent="0.25">
      <c r="A5" s="15"/>
      <c r="B5" s="89"/>
      <c r="C5" s="15"/>
      <c r="D5" s="15"/>
    </row>
    <row r="6" spans="1:8" ht="30.75" customHeight="1" x14ac:dyDescent="0.25">
      <c r="A6" s="90" t="s">
        <v>145</v>
      </c>
      <c r="B6" s="90"/>
      <c r="C6" s="90"/>
      <c r="D6" s="90"/>
    </row>
    <row r="7" spans="1:8" ht="15.75" thickBot="1" x14ac:dyDescent="0.3">
      <c r="A7" s="85"/>
      <c r="B7" s="85"/>
      <c r="C7" s="85"/>
      <c r="D7" s="85"/>
    </row>
    <row r="8" spans="1:8" ht="15.75" thickBot="1" x14ac:dyDescent="0.3">
      <c r="A8" s="91" t="s">
        <v>4</v>
      </c>
      <c r="B8" s="92" t="s">
        <v>19</v>
      </c>
      <c r="C8" s="93" t="s">
        <v>21</v>
      </c>
      <c r="D8" s="94" t="s">
        <v>22</v>
      </c>
    </row>
    <row r="9" spans="1:8" ht="45" x14ac:dyDescent="0.25">
      <c r="A9" s="95" t="s">
        <v>102</v>
      </c>
      <c r="B9" s="96" t="s">
        <v>127</v>
      </c>
      <c r="C9" s="96" t="s">
        <v>128</v>
      </c>
      <c r="D9" s="97">
        <v>18000</v>
      </c>
      <c r="H9" s="98"/>
    </row>
    <row r="10" spans="1:8" ht="45" x14ac:dyDescent="0.25">
      <c r="A10" s="95" t="s">
        <v>23</v>
      </c>
      <c r="B10" s="96" t="s">
        <v>24</v>
      </c>
      <c r="C10" s="96" t="s">
        <v>129</v>
      </c>
      <c r="D10" s="97">
        <v>15000</v>
      </c>
      <c r="H10" s="98"/>
    </row>
    <row r="11" spans="1:8" ht="42" customHeight="1" x14ac:dyDescent="0.25">
      <c r="A11" s="95" t="s">
        <v>130</v>
      </c>
      <c r="B11" s="96" t="s">
        <v>131</v>
      </c>
      <c r="C11" s="96" t="s">
        <v>132</v>
      </c>
      <c r="D11" s="97">
        <v>25000</v>
      </c>
    </row>
    <row r="12" spans="1:8" ht="60" x14ac:dyDescent="0.25">
      <c r="A12" s="95" t="s">
        <v>130</v>
      </c>
      <c r="B12" s="96" t="s">
        <v>79</v>
      </c>
      <c r="C12" s="96" t="s">
        <v>133</v>
      </c>
      <c r="D12" s="97">
        <v>18000</v>
      </c>
    </row>
    <row r="13" spans="1:8" ht="30" x14ac:dyDescent="0.25">
      <c r="A13" s="95" t="s">
        <v>134</v>
      </c>
      <c r="B13" s="96" t="s">
        <v>135</v>
      </c>
      <c r="C13" s="96" t="s">
        <v>136</v>
      </c>
      <c r="D13" s="97">
        <v>16000</v>
      </c>
    </row>
    <row r="14" spans="1:8" ht="30" x14ac:dyDescent="0.25">
      <c r="A14" s="95" t="s">
        <v>137</v>
      </c>
      <c r="B14" s="96" t="s">
        <v>138</v>
      </c>
      <c r="C14" s="96" t="s">
        <v>139</v>
      </c>
      <c r="D14" s="97">
        <v>18000</v>
      </c>
    </row>
    <row r="15" spans="1:8" x14ac:dyDescent="0.25">
      <c r="A15" s="95"/>
      <c r="B15" s="96"/>
      <c r="C15" s="96"/>
      <c r="D15" s="97"/>
    </row>
    <row r="16" spans="1:8" ht="63.6" customHeight="1" x14ac:dyDescent="0.25">
      <c r="A16" s="95"/>
      <c r="B16" s="96"/>
      <c r="C16" s="96"/>
      <c r="D16" s="97"/>
    </row>
    <row r="17" spans="1:6" x14ac:dyDescent="0.25">
      <c r="A17" s="95"/>
      <c r="B17" s="96"/>
      <c r="C17" s="96"/>
      <c r="D17" s="97"/>
    </row>
    <row r="18" spans="1:6" ht="15.75" thickBot="1" x14ac:dyDescent="0.3">
      <c r="A18" s="99"/>
      <c r="B18" s="100"/>
      <c r="C18" s="100"/>
      <c r="D18" s="101"/>
    </row>
    <row r="19" spans="1:6" x14ac:dyDescent="0.25">
      <c r="A19" s="15"/>
      <c r="B19" s="15"/>
      <c r="C19" s="102" t="s">
        <v>35</v>
      </c>
      <c r="D19" s="103">
        <f>SUM(D9:D18)</f>
        <v>110000</v>
      </c>
      <c r="F19" s="104"/>
    </row>
    <row r="20" spans="1:6" x14ac:dyDescent="0.25">
      <c r="A20" s="15"/>
      <c r="B20" s="15"/>
      <c r="C20" s="15"/>
      <c r="D20" s="15"/>
    </row>
    <row r="21" spans="1:6" ht="16.5" customHeight="1" x14ac:dyDescent="0.25">
      <c r="A21" s="105" t="s">
        <v>140</v>
      </c>
      <c r="B21" s="105"/>
      <c r="C21" s="106">
        <f>COUNTIF(A9:A18, "*")</f>
        <v>6</v>
      </c>
      <c r="D21" s="105"/>
    </row>
    <row r="22" spans="1:6" x14ac:dyDescent="0.25">
      <c r="A22" s="15"/>
      <c r="B22" s="15"/>
      <c r="C22" s="15"/>
      <c r="D22" s="16"/>
    </row>
    <row r="23" spans="1:6" x14ac:dyDescent="0.25">
      <c r="A23" s="15"/>
      <c r="B23" s="15"/>
      <c r="C23" s="15"/>
      <c r="D23" s="107"/>
    </row>
    <row r="24" spans="1:6" x14ac:dyDescent="0.25">
      <c r="A24" s="15"/>
      <c r="B24" s="15"/>
      <c r="C24" s="15"/>
      <c r="D24" s="15"/>
    </row>
    <row r="25" spans="1:6" x14ac:dyDescent="0.25">
      <c r="A25" s="15"/>
      <c r="B25" s="15"/>
      <c r="C25" s="15"/>
      <c r="D25" s="15"/>
    </row>
  </sheetData>
  <mergeCells count="5">
    <mergeCell ref="A1:D1"/>
    <mergeCell ref="A7:D7"/>
    <mergeCell ref="A3:D3"/>
    <mergeCell ref="A4:D4"/>
    <mergeCell ref="A6:D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f12bc6-11bd-424c-8a84-d1417ec44e21" xsi:nil="true"/>
    <lcf76f155ced4ddcb4097134ff3c332f xmlns="cc8e21d9-f155-4e3e-856b-baed791f5aa1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99F9C41810D49A2A08F72DC5D8113" ma:contentTypeVersion="16" ma:contentTypeDescription="Create a new document." ma:contentTypeScope="" ma:versionID="9c41b1a7ef51f21e1adb64927383b54c">
  <xsd:schema xmlns:xsd="http://www.w3.org/2001/XMLSchema" xmlns:xs="http://www.w3.org/2001/XMLSchema" xmlns:p="http://schemas.microsoft.com/office/2006/metadata/properties" xmlns:ns2="cc8e21d9-f155-4e3e-856b-baed791f5aa1" xmlns:ns3="44f12bc6-11bd-424c-8a84-d1417ec44e21" targetNamespace="http://schemas.microsoft.com/office/2006/metadata/properties" ma:root="true" ma:fieldsID="16c9597e9eb5ccf60829dfe4ca7b46a1" ns2:_="" ns3:_="">
    <xsd:import namespace="cc8e21d9-f155-4e3e-856b-baed791f5aa1"/>
    <xsd:import namespace="44f12bc6-11bd-424c-8a84-d1417ec44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e21d9-f155-4e3e-856b-baed791f5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b8afdcc-feb6-4fed-9b52-76b915786d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12bc6-11bd-424c-8a84-d1417ec44e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8df69a1-696f-4cf2-bc3e-4c8c035eb3e5}" ma:internalName="TaxCatchAll" ma:showField="CatchAllData" ma:web="44f12bc6-11bd-424c-8a84-d1417ec44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C833BF-531B-4755-AE62-647FF827A7C9}">
  <ds:schemaRefs>
    <ds:schemaRef ds:uri="http://schemas.microsoft.com/office/2006/metadata/properties"/>
    <ds:schemaRef ds:uri="http://schemas.microsoft.com/office/infopath/2007/PartnerControls"/>
    <ds:schemaRef ds:uri="44f12bc6-11bd-424c-8a84-d1417ec44e21"/>
    <ds:schemaRef ds:uri="cc8e21d9-f155-4e3e-856b-baed791f5aa1"/>
  </ds:schemaRefs>
</ds:datastoreItem>
</file>

<file path=customXml/itemProps2.xml><?xml version="1.0" encoding="utf-8"?>
<ds:datastoreItem xmlns:ds="http://schemas.openxmlformats.org/officeDocument/2006/customXml" ds:itemID="{8BB462C5-EF6E-4D66-AC29-C73C28AE6D7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4B9CE03-FB14-49FC-811E-C49F9E618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e21d9-f155-4e3e-856b-baed791f5aa1"/>
    <ds:schemaRef ds:uri="44f12bc6-11bd-424c-8a84-d1417ec44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881230C-E291-4F63-8EFD-32839676F4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2A</vt:lpstr>
      <vt:lpstr>Appendix 2B</vt:lpstr>
      <vt:lpstr>Appendix 2C</vt:lpstr>
      <vt:lpstr>Appendix 2D</vt:lpstr>
      <vt:lpstr>Appendix 2E</vt:lpstr>
      <vt:lpstr>Appendix 2F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dnoone</dc:creator>
  <cp:keywords/>
  <dc:description/>
  <cp:lastModifiedBy>Siobhan  Gillen</cp:lastModifiedBy>
  <cp:revision/>
  <cp:lastPrinted>2026-03-03T11:09:49Z</cp:lastPrinted>
  <dcterms:created xsi:type="dcterms:W3CDTF">2022-02-24T11:15:18Z</dcterms:created>
  <dcterms:modified xsi:type="dcterms:W3CDTF">2026-03-06T12:21:38Z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0x01010073499F9C41810D49A2A08F72DC5D8113</vt:lpwstr>
  </property>
  <property fmtid="{D5CDD505-2E9C-101B-9397-08002B2CF9AE}" pid="3" name="MediaServiceImageTags">
    <vt:lpwstr/>
  </property>
</Properties>
</file>